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910" windowHeight="11760"/>
  </bookViews>
  <sheets>
    <sheet name="2006 emissions" sheetId="1" r:id="rId1"/>
    <sheet name="2012 emissions" sheetId="2" r:id="rId2"/>
  </sheets>
  <calcPr calcId="145621"/>
</workbook>
</file>

<file path=xl/calcChain.xml><?xml version="1.0" encoding="utf-8"?>
<calcChain xmlns="http://schemas.openxmlformats.org/spreadsheetml/2006/main">
  <c r="E25" i="2" l="1"/>
  <c r="F25" i="2"/>
  <c r="G25" i="2"/>
  <c r="H25" i="2"/>
  <c r="I25" i="2"/>
  <c r="E26" i="2"/>
  <c r="F26" i="2"/>
  <c r="G26" i="2"/>
  <c r="H26" i="2"/>
  <c r="I26" i="2"/>
  <c r="E27" i="2"/>
  <c r="F27" i="2"/>
  <c r="G27" i="2"/>
  <c r="H27" i="2"/>
  <c r="I27" i="2"/>
  <c r="E28" i="2"/>
  <c r="F28" i="2"/>
  <c r="G28" i="2"/>
  <c r="H28" i="2"/>
  <c r="I28" i="2"/>
  <c r="E29" i="2"/>
  <c r="F29" i="2"/>
  <c r="G29" i="2"/>
  <c r="H29" i="2"/>
  <c r="I29" i="2"/>
  <c r="E30" i="2"/>
  <c r="F30" i="2"/>
  <c r="G30" i="2"/>
  <c r="H30" i="2"/>
  <c r="I30" i="2"/>
  <c r="E31" i="2"/>
  <c r="F31" i="2"/>
  <c r="G31" i="2"/>
  <c r="H31" i="2"/>
  <c r="I31" i="2"/>
  <c r="E32" i="2"/>
  <c r="F32" i="2"/>
  <c r="G32" i="2"/>
  <c r="H32" i="2"/>
  <c r="I32" i="2"/>
  <c r="E33" i="2"/>
  <c r="F33" i="2"/>
  <c r="G33" i="2"/>
  <c r="H33" i="2"/>
  <c r="I33" i="2"/>
  <c r="E12" i="2"/>
  <c r="F12" i="2"/>
  <c r="G12" i="2"/>
  <c r="H12" i="2"/>
  <c r="I12" i="2"/>
  <c r="E13" i="2"/>
  <c r="F13" i="2"/>
  <c r="G13" i="2"/>
  <c r="H13" i="2"/>
  <c r="I13" i="2"/>
  <c r="E14" i="2"/>
  <c r="F14" i="2"/>
  <c r="G14" i="2"/>
  <c r="H14" i="2"/>
  <c r="I14" i="2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E19" i="2"/>
  <c r="F19" i="2"/>
  <c r="G19" i="2"/>
  <c r="H19" i="2"/>
  <c r="I19" i="2"/>
  <c r="E20" i="2"/>
  <c r="F20" i="2"/>
  <c r="G20" i="2"/>
  <c r="H20" i="2"/>
  <c r="I20" i="2"/>
  <c r="E21" i="2"/>
  <c r="F21" i="2"/>
  <c r="G21" i="2"/>
  <c r="H21" i="2"/>
  <c r="I21" i="2"/>
  <c r="E22" i="2"/>
  <c r="F22" i="2"/>
  <c r="G22" i="2"/>
  <c r="H22" i="2"/>
  <c r="I22" i="2"/>
  <c r="E23" i="2"/>
  <c r="F23" i="2"/>
  <c r="G23" i="2"/>
  <c r="H23" i="2"/>
  <c r="I23" i="2"/>
  <c r="E24" i="2"/>
  <c r="F24" i="2"/>
  <c r="G24" i="2"/>
  <c r="H24" i="2"/>
  <c r="I24" i="2"/>
  <c r="F11" i="2"/>
  <c r="F34" i="2" s="1"/>
  <c r="G11" i="2"/>
  <c r="G34" i="2" s="1"/>
  <c r="H11" i="2"/>
  <c r="H34" i="2" s="1"/>
  <c r="I11" i="2"/>
  <c r="I34" i="2" s="1"/>
  <c r="E11" i="2"/>
  <c r="E34" i="2" s="1"/>
  <c r="E4" i="2" l="1"/>
  <c r="H43" i="2" l="1"/>
  <c r="C6" i="2"/>
  <c r="F58" i="2" s="1"/>
  <c r="D6" i="2"/>
  <c r="E46" i="2" s="1"/>
  <c r="B6" i="2"/>
  <c r="G61" i="2" s="1"/>
  <c r="H42" i="2" l="1"/>
  <c r="E43" i="2"/>
  <c r="F43" i="2"/>
  <c r="F42" i="2"/>
  <c r="E40" i="2"/>
  <c r="F41" i="2"/>
  <c r="H39" i="2"/>
  <c r="G45" i="2"/>
  <c r="G47" i="2"/>
  <c r="E47" i="2"/>
  <c r="H46" i="2"/>
  <c r="F46" i="2"/>
  <c r="E48" i="2"/>
  <c r="H48" i="2"/>
  <c r="F48" i="2"/>
  <c r="I50" i="2"/>
  <c r="G50" i="2"/>
  <c r="E52" i="2"/>
  <c r="H52" i="2"/>
  <c r="F52" i="2"/>
  <c r="I58" i="2"/>
  <c r="G58" i="2"/>
  <c r="E61" i="2"/>
  <c r="H61" i="2"/>
  <c r="F61" i="2"/>
  <c r="E5" i="2" s="1"/>
  <c r="E39" i="2"/>
  <c r="H41" i="2"/>
  <c r="H40" i="2"/>
  <c r="F40" i="2"/>
  <c r="F39" i="2"/>
  <c r="I45" i="2"/>
  <c r="I47" i="2"/>
  <c r="E41" i="2"/>
  <c r="I41" i="2"/>
  <c r="G41" i="2"/>
  <c r="I40" i="2"/>
  <c r="G40" i="2"/>
  <c r="I39" i="2"/>
  <c r="G39" i="2"/>
  <c r="E42" i="2"/>
  <c r="I43" i="2"/>
  <c r="G43" i="2"/>
  <c r="I42" i="2"/>
  <c r="G42" i="2"/>
  <c r="E45" i="2"/>
  <c r="H45" i="2"/>
  <c r="F45" i="2"/>
  <c r="H47" i="2"/>
  <c r="F47" i="2"/>
  <c r="I46" i="2"/>
  <c r="G46" i="2"/>
  <c r="I48" i="2"/>
  <c r="G48" i="2"/>
  <c r="E50" i="2"/>
  <c r="H50" i="2"/>
  <c r="F50" i="2"/>
  <c r="I52" i="2"/>
  <c r="G52" i="2"/>
  <c r="E58" i="2"/>
  <c r="H58" i="2"/>
  <c r="I61" i="2"/>
  <c r="G62" i="2" l="1"/>
  <c r="I62" i="2"/>
  <c r="F62" i="2"/>
  <c r="E62" i="2"/>
  <c r="H62" i="2"/>
  <c r="F57" i="1"/>
  <c r="G57" i="1"/>
  <c r="H57" i="1"/>
  <c r="I57" i="1"/>
  <c r="E57" i="1"/>
  <c r="F29" i="1"/>
  <c r="G29" i="1"/>
  <c r="H29" i="1"/>
  <c r="I29" i="1"/>
  <c r="E29" i="1"/>
</calcChain>
</file>

<file path=xl/sharedStrings.xml><?xml version="1.0" encoding="utf-8"?>
<sst xmlns="http://schemas.openxmlformats.org/spreadsheetml/2006/main" count="419" uniqueCount="72">
  <si>
    <t>Pneumatic Pumps</t>
  </si>
  <si>
    <t>Duchesne_NonTribal</t>
  </si>
  <si>
    <t>Pneumatic pumps</t>
  </si>
  <si>
    <t>Uintah_NonTribal</t>
  </si>
  <si>
    <t>Pneumatic Devices</t>
  </si>
  <si>
    <t>Pneumatic devices</t>
  </si>
  <si>
    <t>Fugitive Emissions</t>
  </si>
  <si>
    <t>Unpermitted Fugitives</t>
  </si>
  <si>
    <t>Completions and Recompletions</t>
  </si>
  <si>
    <t>Venting - initial completions</t>
  </si>
  <si>
    <t>Venting - recompletions</t>
  </si>
  <si>
    <t>Blowdowns</t>
  </si>
  <si>
    <t>Venting - blowdowns</t>
  </si>
  <si>
    <t>Heaters</t>
  </si>
  <si>
    <t>Miscellaneous Engines</t>
  </si>
  <si>
    <t>Miscellaneous engines</t>
  </si>
  <si>
    <t>Workover Rigs</t>
  </si>
  <si>
    <t>Workover rigs</t>
  </si>
  <si>
    <t>Drill Rigs</t>
  </si>
  <si>
    <t>Drill rigs</t>
  </si>
  <si>
    <t>Compressor Engines</t>
  </si>
  <si>
    <t>Compressor engines</t>
  </si>
  <si>
    <t>Artificial Lift Engines</t>
  </si>
  <si>
    <t>Artificial Lift</t>
  </si>
  <si>
    <t>Gas Well Truck Loading</t>
  </si>
  <si>
    <t>Truck Loading of Condensate</t>
  </si>
  <si>
    <t>Oil Well Truck Loading</t>
  </si>
  <si>
    <t xml:space="preserve">Truck Loading of Oil </t>
  </si>
  <si>
    <t>Gas Plant Truck Loading</t>
  </si>
  <si>
    <t>Compressor Startup</t>
  </si>
  <si>
    <t xml:space="preserve">Venting - Compressor Startup </t>
  </si>
  <si>
    <t>Compressor Shutdown</t>
  </si>
  <si>
    <t>Venting - Compressor Shutdown</t>
  </si>
  <si>
    <t>Dehydrators</t>
  </si>
  <si>
    <t>Dehydrator</t>
  </si>
  <si>
    <t>Dehydrator Flaring</t>
  </si>
  <si>
    <t>Initial completion Flaring</t>
  </si>
  <si>
    <t>Condensate Tank Flaring</t>
  </si>
  <si>
    <t>Condensate tank flaring</t>
  </si>
  <si>
    <t>Condensate Tanks</t>
  </si>
  <si>
    <t xml:space="preserve">Condensate tank </t>
  </si>
  <si>
    <t>Oil Tanks</t>
  </si>
  <si>
    <t>Oil Tank</t>
  </si>
  <si>
    <t>Unpermitted Source Name</t>
  </si>
  <si>
    <t>County</t>
  </si>
  <si>
    <t>Description</t>
  </si>
  <si>
    <t>total well count</t>
  </si>
  <si>
    <t>spud count</t>
  </si>
  <si>
    <t>condensate production</t>
  </si>
  <si>
    <t>total gas production</t>
  </si>
  <si>
    <t>gas well condensate production</t>
  </si>
  <si>
    <t>Conv. Well count</t>
  </si>
  <si>
    <t>oil well oil production</t>
  </si>
  <si>
    <t>Scaling Parameter</t>
  </si>
  <si>
    <t>Scaling Factor</t>
  </si>
  <si>
    <t>NOx (TPY)</t>
  </si>
  <si>
    <t>VOC (TPY)</t>
  </si>
  <si>
    <t>CO (TPY)</t>
  </si>
  <si>
    <t>SOx (TPY)</t>
  </si>
  <si>
    <t>PM10 (TPY)</t>
  </si>
  <si>
    <t>Duchesne County</t>
  </si>
  <si>
    <t>Total</t>
  </si>
  <si>
    <t>Uintah County</t>
  </si>
  <si>
    <t>2006 WRAP Emission Estimates Within State Jurisdiction</t>
  </si>
  <si>
    <t>2006 Uintah &amp; Duchesne County</t>
  </si>
  <si>
    <t>U + D NonTribal</t>
  </si>
  <si>
    <t>2012 Uintah &amp; Duchesne County</t>
  </si>
  <si>
    <t>State Spuds</t>
  </si>
  <si>
    <t>State Oil Well Count</t>
  </si>
  <si>
    <t>Emissions Factor</t>
  </si>
  <si>
    <t>State Oil (barrels)</t>
  </si>
  <si>
    <t xml:space="preserve">Uintah &amp; Duchesne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</si>
</sst>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17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164" fontId="1" fillId="0" borderId="0" xfId="0" applyNumberFormat="1" applyFont="1" applyFill="1"/>
    <xf numFmtId="0" fontId="1" fillId="0" borderId="0" xfId="0" quotePrefix="1" applyFont="1" applyFill="1"/>
    <xf numFmtId="0" fontId="1" fillId="0" borderId="0" xfId="0" applyFont="1" applyFill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5" fillId="0" borderId="0" xfId="0" applyFont="1"/>
    <xf numFmtId="164" fontId="2" fillId="3" borderId="0" xfId="0" applyNumberFormat="1" applyFont="1" applyFill="1"/>
    <xf numFmtId="164" fontId="3" fillId="3" borderId="0" xfId="0" applyNumberFormat="1" applyFont="1" applyFill="1"/>
    <xf numFmtId="0" fontId="7" fillId="0" borderId="0" xfId="0" applyFont="1"/>
    <xf numFmtId="164" fontId="7" fillId="3" borderId="0" xfId="0" applyNumberFormat="1" applyFont="1" applyFill="1"/>
    <xf numFmtId="0" fontId="3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3" borderId="2" xfId="0" applyFont="1" applyFill="1" applyBorder="1"/>
    <xf numFmtId="0" fontId="1" fillId="3" borderId="2" xfId="0" applyFont="1" applyFill="1" applyBorder="1"/>
    <xf numFmtId="0" fontId="3" fillId="2" borderId="7" xfId="0" applyFont="1" applyFill="1" applyBorder="1"/>
    <xf numFmtId="0" fontId="2" fillId="3" borderId="6" xfId="0" applyFont="1" applyFill="1" applyBorder="1"/>
    <xf numFmtId="0" fontId="1" fillId="3" borderId="6" xfId="0" applyFont="1" applyFill="1" applyBorder="1"/>
    <xf numFmtId="0" fontId="3" fillId="3" borderId="6" xfId="0" applyFont="1" applyFill="1" applyBorder="1"/>
    <xf numFmtId="164" fontId="2" fillId="3" borderId="6" xfId="0" applyNumberFormat="1" applyFont="1" applyFill="1" applyBorder="1"/>
    <xf numFmtId="164" fontId="3" fillId="3" borderId="6" xfId="0" applyNumberFormat="1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6" fillId="2" borderId="4" xfId="0" applyFont="1" applyFill="1" applyBorder="1"/>
    <xf numFmtId="0" fontId="8" fillId="2" borderId="4" xfId="0" applyFont="1" applyFill="1" applyBorder="1"/>
    <xf numFmtId="0" fontId="7" fillId="3" borderId="2" xfId="0" applyFont="1" applyFill="1" applyBorder="1"/>
    <xf numFmtId="0" fontId="7" fillId="3" borderId="6" xfId="0" applyFont="1" applyFill="1" applyBorder="1"/>
    <xf numFmtId="164" fontId="7" fillId="3" borderId="6" xfId="0" applyNumberFormat="1" applyFont="1" applyFill="1" applyBorder="1"/>
    <xf numFmtId="0" fontId="8" fillId="3" borderId="6" xfId="0" applyFont="1" applyFill="1" applyBorder="1"/>
    <xf numFmtId="0" fontId="10" fillId="0" borderId="0" xfId="0" applyFont="1" applyFill="1"/>
    <xf numFmtId="0" fontId="6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7" fillId="0" borderId="0" xfId="0" applyNumberFormat="1" applyFont="1" applyBorder="1"/>
    <xf numFmtId="0" fontId="7" fillId="0" borderId="0" xfId="0" applyFont="1" applyBorder="1"/>
    <xf numFmtId="0" fontId="3" fillId="2" borderId="7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7" fillId="2" borderId="4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164" fontId="7" fillId="3" borderId="0" xfId="0" applyNumberFormat="1" applyFont="1" applyFill="1" applyBorder="1"/>
    <xf numFmtId="164" fontId="7" fillId="3" borderId="2" xfId="0" applyNumberFormat="1" applyFont="1" applyFill="1" applyBorder="1"/>
    <xf numFmtId="0" fontId="3" fillId="2" borderId="7" xfId="0" applyFont="1" applyFill="1" applyBorder="1" applyAlignment="1">
      <alignment horizontal="left"/>
    </xf>
    <xf numFmtId="164" fontId="8" fillId="3" borderId="6" xfId="0" applyNumberFormat="1" applyFont="1" applyFill="1" applyBorder="1"/>
    <xf numFmtId="164" fontId="8" fillId="3" borderId="2" xfId="0" applyNumberFormat="1" applyFont="1" applyFill="1" applyBorder="1"/>
    <xf numFmtId="164" fontId="8" fillId="3" borderId="0" xfId="0" applyNumberFormat="1" applyFont="1" applyFill="1"/>
    <xf numFmtId="0" fontId="3" fillId="2" borderId="8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164" fontId="7" fillId="3" borderId="7" xfId="0" applyNumberFormat="1" applyFont="1" applyFill="1" applyBorder="1"/>
    <xf numFmtId="164" fontId="7" fillId="3" borderId="5" xfId="0" applyNumberFormat="1" applyFont="1" applyFill="1" applyBorder="1"/>
    <xf numFmtId="164" fontId="7" fillId="3" borderId="1" xfId="0" applyNumberFormat="1" applyFont="1" applyFill="1" applyBorder="1"/>
    <xf numFmtId="164" fontId="2" fillId="3" borderId="7" xfId="0" applyNumberFormat="1" applyFont="1" applyFill="1" applyBorder="1"/>
    <xf numFmtId="164" fontId="2" fillId="3" borderId="1" xfId="0" applyNumberFormat="1" applyFont="1" applyFill="1" applyBorder="1"/>
    <xf numFmtId="0" fontId="9" fillId="0" borderId="0" xfId="0" applyFont="1" applyBorder="1"/>
    <xf numFmtId="0" fontId="7" fillId="3" borderId="9" xfId="0" applyFont="1" applyFill="1" applyBorder="1"/>
    <xf numFmtId="0" fontId="2" fillId="2" borderId="8" xfId="0" applyFont="1" applyFill="1" applyBorder="1"/>
    <xf numFmtId="0" fontId="0" fillId="2" borderId="1" xfId="0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selection activeCell="A23" sqref="A23:XFD23"/>
    </sheetView>
  </sheetViews>
  <sheetFormatPr defaultRowHeight="15" x14ac:dyDescent="0.25"/>
  <cols>
    <col min="1" max="1" width="30.7109375" customWidth="1"/>
    <col min="2" max="2" width="18.28515625" bestFit="1" customWidth="1"/>
    <col min="3" max="3" width="28.28515625" bestFit="1" customWidth="1"/>
    <col min="4" max="4" width="27.5703125" bestFit="1" customWidth="1"/>
    <col min="5" max="6" width="14.42578125" bestFit="1" customWidth="1"/>
    <col min="7" max="7" width="10.7109375" bestFit="1" customWidth="1"/>
    <col min="8" max="8" width="10.140625" bestFit="1" customWidth="1"/>
    <col min="9" max="9" width="15" bestFit="1" customWidth="1"/>
    <col min="10" max="10" width="15.140625" bestFit="1" customWidth="1"/>
    <col min="11" max="11" width="13.85546875" bestFit="1" customWidth="1"/>
    <col min="12" max="12" width="15" bestFit="1" customWidth="1"/>
    <col min="13" max="13" width="16" bestFit="1" customWidth="1"/>
    <col min="15" max="15" width="28.28515625" bestFit="1" customWidth="1"/>
  </cols>
  <sheetData>
    <row r="1" spans="1:16" ht="18.75" x14ac:dyDescent="0.3">
      <c r="A1" s="12" t="s">
        <v>63</v>
      </c>
    </row>
    <row r="4" spans="1:16" ht="18.75" x14ac:dyDescent="0.3">
      <c r="A4" s="12" t="s">
        <v>60</v>
      </c>
    </row>
    <row r="5" spans="1:16" ht="15.75" thickBot="1" x14ac:dyDescent="0.3">
      <c r="A5" s="20" t="s">
        <v>43</v>
      </c>
      <c r="B5" s="20" t="s">
        <v>44</v>
      </c>
      <c r="C5" s="23" t="s">
        <v>45</v>
      </c>
      <c r="D5" s="23" t="s">
        <v>53</v>
      </c>
      <c r="E5" s="44" t="s">
        <v>55</v>
      </c>
      <c r="F5" s="44" t="s">
        <v>56</v>
      </c>
      <c r="G5" s="44" t="s">
        <v>57</v>
      </c>
      <c r="H5" s="44" t="s">
        <v>58</v>
      </c>
      <c r="I5" s="45" t="s">
        <v>59</v>
      </c>
    </row>
    <row r="6" spans="1:16" s="1" customFormat="1" ht="12.75" x14ac:dyDescent="0.2">
      <c r="A6" s="29" t="s">
        <v>0</v>
      </c>
      <c r="B6" s="21" t="s">
        <v>1</v>
      </c>
      <c r="C6" s="24" t="s">
        <v>2</v>
      </c>
      <c r="D6" s="24" t="s">
        <v>51</v>
      </c>
      <c r="E6" s="27">
        <v>0</v>
      </c>
      <c r="F6" s="27">
        <v>1004.6717054235626</v>
      </c>
      <c r="G6" s="27">
        <v>0</v>
      </c>
      <c r="H6" s="27">
        <v>0</v>
      </c>
      <c r="I6" s="13">
        <v>0</v>
      </c>
      <c r="O6" s="7"/>
      <c r="P6" s="8"/>
    </row>
    <row r="7" spans="1:16" s="1" customFormat="1" ht="12.75" x14ac:dyDescent="0.2">
      <c r="A7" s="30" t="s">
        <v>4</v>
      </c>
      <c r="B7" s="21" t="s">
        <v>1</v>
      </c>
      <c r="C7" s="24" t="s">
        <v>5</v>
      </c>
      <c r="D7" s="24" t="s">
        <v>46</v>
      </c>
      <c r="E7" s="27">
        <v>0</v>
      </c>
      <c r="F7" s="27">
        <v>1775.1932039280955</v>
      </c>
      <c r="G7" s="27">
        <v>0</v>
      </c>
      <c r="H7" s="27">
        <v>0</v>
      </c>
      <c r="I7" s="13">
        <v>0</v>
      </c>
      <c r="O7" s="8"/>
      <c r="P7" s="9"/>
    </row>
    <row r="8" spans="1:16" s="1" customFormat="1" ht="12.75" x14ac:dyDescent="0.2">
      <c r="A8" s="30" t="s">
        <v>6</v>
      </c>
      <c r="B8" s="21" t="s">
        <v>1</v>
      </c>
      <c r="C8" s="24" t="s">
        <v>7</v>
      </c>
      <c r="D8" s="24" t="s">
        <v>46</v>
      </c>
      <c r="E8" s="27">
        <v>0</v>
      </c>
      <c r="F8" s="27">
        <v>227.48988000685358</v>
      </c>
      <c r="G8" s="27">
        <v>0</v>
      </c>
      <c r="H8" s="27">
        <v>0</v>
      </c>
      <c r="I8" s="13">
        <v>0</v>
      </c>
      <c r="O8" s="7"/>
      <c r="P8" s="7"/>
    </row>
    <row r="9" spans="1:16" s="1" customFormat="1" ht="12.75" x14ac:dyDescent="0.2">
      <c r="A9" s="30" t="s">
        <v>8</v>
      </c>
      <c r="B9" s="21" t="s">
        <v>1</v>
      </c>
      <c r="C9" s="24" t="s">
        <v>9</v>
      </c>
      <c r="D9" s="24" t="s">
        <v>47</v>
      </c>
      <c r="E9" s="27">
        <v>0</v>
      </c>
      <c r="F9" s="27">
        <v>13.308647659757407</v>
      </c>
      <c r="G9" s="27">
        <v>0</v>
      </c>
      <c r="H9" s="27">
        <v>0</v>
      </c>
      <c r="I9" s="13">
        <v>0</v>
      </c>
      <c r="O9" s="8"/>
      <c r="P9" s="7"/>
    </row>
    <row r="10" spans="1:16" s="1" customFormat="1" ht="12.75" x14ac:dyDescent="0.2">
      <c r="A10" s="30" t="s">
        <v>8</v>
      </c>
      <c r="B10" s="21" t="s">
        <v>1</v>
      </c>
      <c r="C10" s="24" t="s">
        <v>10</v>
      </c>
      <c r="D10" s="24" t="s">
        <v>47</v>
      </c>
      <c r="E10" s="27">
        <v>0</v>
      </c>
      <c r="F10" s="27">
        <v>2.0560293608712783</v>
      </c>
      <c r="G10" s="27">
        <v>0</v>
      </c>
      <c r="H10" s="27">
        <v>0</v>
      </c>
      <c r="I10" s="13">
        <v>0</v>
      </c>
      <c r="O10" s="8"/>
      <c r="P10" s="3"/>
    </row>
    <row r="11" spans="1:16" s="1" customFormat="1" ht="12.75" x14ac:dyDescent="0.2">
      <c r="A11" s="30" t="s">
        <v>11</v>
      </c>
      <c r="B11" s="21" t="s">
        <v>1</v>
      </c>
      <c r="C11" s="24" t="s">
        <v>12</v>
      </c>
      <c r="D11" s="24" t="s">
        <v>49</v>
      </c>
      <c r="E11" s="27">
        <v>0</v>
      </c>
      <c r="F11" s="27">
        <v>10.770122579876725</v>
      </c>
      <c r="G11" s="27">
        <v>0</v>
      </c>
      <c r="H11" s="27">
        <v>0</v>
      </c>
      <c r="I11" s="13">
        <v>0</v>
      </c>
      <c r="O11" s="8"/>
      <c r="P11" s="8"/>
    </row>
    <row r="12" spans="1:16" s="1" customFormat="1" ht="12.75" x14ac:dyDescent="0.2">
      <c r="A12" s="30" t="s">
        <v>13</v>
      </c>
      <c r="B12" s="21" t="s">
        <v>1</v>
      </c>
      <c r="C12" s="24" t="s">
        <v>13</v>
      </c>
      <c r="D12" s="24" t="s">
        <v>46</v>
      </c>
      <c r="E12" s="27">
        <v>106.41389894426413</v>
      </c>
      <c r="F12" s="27">
        <v>6.0791411674475082</v>
      </c>
      <c r="G12" s="27">
        <v>90.43049035649841</v>
      </c>
      <c r="H12" s="27">
        <v>0.6993359539987698</v>
      </c>
      <c r="I12" s="13">
        <v>8.383657457454234</v>
      </c>
      <c r="O12" s="8"/>
      <c r="P12" s="8"/>
    </row>
    <row r="13" spans="1:16" s="1" customFormat="1" ht="12.75" x14ac:dyDescent="0.2">
      <c r="A13" s="30" t="s">
        <v>14</v>
      </c>
      <c r="B13" s="21" t="s">
        <v>1</v>
      </c>
      <c r="C13" s="24" t="s">
        <v>15</v>
      </c>
      <c r="D13" s="24" t="s">
        <v>46</v>
      </c>
      <c r="E13" s="27">
        <v>17.110591890842969</v>
      </c>
      <c r="F13" s="27">
        <v>4.1312846635364755</v>
      </c>
      <c r="G13" s="27">
        <v>6.1964123639907704</v>
      </c>
      <c r="H13" s="27">
        <v>8.8024059338821514E-3</v>
      </c>
      <c r="I13" s="13">
        <v>8.074793375655881E-2</v>
      </c>
      <c r="O13" s="8"/>
      <c r="P13" s="8"/>
    </row>
    <row r="14" spans="1:16" s="1" customFormat="1" ht="12.75" x14ac:dyDescent="0.2">
      <c r="A14" s="30" t="s">
        <v>16</v>
      </c>
      <c r="B14" s="21" t="s">
        <v>1</v>
      </c>
      <c r="C14" s="24" t="s">
        <v>17</v>
      </c>
      <c r="D14" s="24" t="s">
        <v>46</v>
      </c>
      <c r="E14" s="27">
        <v>5.3614943772858261</v>
      </c>
      <c r="F14" s="27">
        <v>0.4959271344614537</v>
      </c>
      <c r="G14" s="27">
        <v>2.1556964392542253</v>
      </c>
      <c r="H14" s="27">
        <v>0.44417794646749958</v>
      </c>
      <c r="I14" s="13">
        <v>0.44348238535652074</v>
      </c>
      <c r="O14" s="8"/>
      <c r="P14" s="8"/>
    </row>
    <row r="15" spans="1:16" s="1" customFormat="1" ht="12.75" x14ac:dyDescent="0.2">
      <c r="A15" s="30" t="s">
        <v>18</v>
      </c>
      <c r="B15" s="21" t="s">
        <v>1</v>
      </c>
      <c r="C15" s="24" t="s">
        <v>19</v>
      </c>
      <c r="D15" s="24" t="s">
        <v>47</v>
      </c>
      <c r="E15" s="27">
        <v>536.43685592676866</v>
      </c>
      <c r="F15" s="27">
        <v>46.598615321187218</v>
      </c>
      <c r="G15" s="27">
        <v>202.51959784061003</v>
      </c>
      <c r="H15" s="27">
        <v>40.590557877758791</v>
      </c>
      <c r="I15" s="13">
        <v>39.718770427005012</v>
      </c>
      <c r="O15" s="8"/>
      <c r="P15" s="3"/>
    </row>
    <row r="16" spans="1:16" s="1" customFormat="1" ht="12.75" x14ac:dyDescent="0.2">
      <c r="A16" s="30" t="s">
        <v>20</v>
      </c>
      <c r="B16" s="21" t="s">
        <v>1</v>
      </c>
      <c r="C16" s="24" t="s">
        <v>21</v>
      </c>
      <c r="D16" s="24" t="s">
        <v>49</v>
      </c>
      <c r="E16" s="27">
        <v>63.232528012966455</v>
      </c>
      <c r="F16" s="27">
        <v>14.617586695884281</v>
      </c>
      <c r="G16" s="27">
        <v>66.417505774054803</v>
      </c>
      <c r="H16" s="27">
        <v>0</v>
      </c>
      <c r="I16" s="13">
        <v>0.87511333581004236</v>
      </c>
      <c r="O16" s="8"/>
      <c r="P16" s="3"/>
    </row>
    <row r="17" spans="1:16" s="1" customFormat="1" ht="12.75" x14ac:dyDescent="0.2">
      <c r="A17" s="30" t="s">
        <v>22</v>
      </c>
      <c r="B17" s="21" t="s">
        <v>1</v>
      </c>
      <c r="C17" s="24" t="s">
        <v>23</v>
      </c>
      <c r="D17" s="24" t="s">
        <v>52</v>
      </c>
      <c r="E17" s="27">
        <v>697.91603681591823</v>
      </c>
      <c r="F17" s="27">
        <v>215.35211778259318</v>
      </c>
      <c r="G17" s="27">
        <v>805.62348627380982</v>
      </c>
      <c r="H17" s="27">
        <v>0.36886586031785484</v>
      </c>
      <c r="I17" s="13">
        <v>30.117279339947764</v>
      </c>
      <c r="O17" s="8"/>
      <c r="P17" s="3"/>
    </row>
    <row r="18" spans="1:16" s="1" customFormat="1" ht="12.75" x14ac:dyDescent="0.2">
      <c r="A18" s="30" t="s">
        <v>24</v>
      </c>
      <c r="B18" s="21" t="s">
        <v>1</v>
      </c>
      <c r="C18" s="24" t="s">
        <v>25</v>
      </c>
      <c r="D18" s="24" t="s">
        <v>48</v>
      </c>
      <c r="E18" s="27">
        <v>0</v>
      </c>
      <c r="F18" s="27">
        <v>11.022820571602306</v>
      </c>
      <c r="G18" s="27">
        <v>0</v>
      </c>
      <c r="H18" s="27">
        <v>0</v>
      </c>
      <c r="I18" s="13">
        <v>0</v>
      </c>
      <c r="O18" s="7"/>
      <c r="P18" s="10"/>
    </row>
    <row r="19" spans="1:16" s="1" customFormat="1" ht="12.75" x14ac:dyDescent="0.2">
      <c r="A19" s="30" t="s">
        <v>26</v>
      </c>
      <c r="B19" s="21" t="s">
        <v>1</v>
      </c>
      <c r="C19" s="24" t="s">
        <v>27</v>
      </c>
      <c r="D19" s="24" t="s">
        <v>52</v>
      </c>
      <c r="E19" s="27">
        <v>0</v>
      </c>
      <c r="F19" s="27">
        <v>307.94210027197931</v>
      </c>
      <c r="G19" s="27">
        <v>0</v>
      </c>
      <c r="H19" s="27">
        <v>0</v>
      </c>
      <c r="I19" s="13">
        <v>0</v>
      </c>
      <c r="O19" s="8"/>
      <c r="P19" s="9"/>
    </row>
    <row r="20" spans="1:16" s="2" customFormat="1" ht="12.75" x14ac:dyDescent="0.2">
      <c r="A20" s="30" t="s">
        <v>28</v>
      </c>
      <c r="B20" s="21" t="s">
        <v>1</v>
      </c>
      <c r="C20" s="24" t="s">
        <v>28</v>
      </c>
      <c r="D20" s="24" t="s">
        <v>48</v>
      </c>
      <c r="E20" s="27">
        <v>0</v>
      </c>
      <c r="F20" s="27">
        <v>0.28847707080484231</v>
      </c>
      <c r="G20" s="27">
        <v>0</v>
      </c>
      <c r="H20" s="27">
        <v>0</v>
      </c>
      <c r="I20" s="13">
        <v>0</v>
      </c>
      <c r="O20" s="8"/>
      <c r="P20" s="8"/>
    </row>
    <row r="21" spans="1:16" s="2" customFormat="1" ht="12.75" x14ac:dyDescent="0.2">
      <c r="A21" s="30" t="s">
        <v>29</v>
      </c>
      <c r="B21" s="21" t="s">
        <v>1</v>
      </c>
      <c r="C21" s="24" t="s">
        <v>30</v>
      </c>
      <c r="D21" s="24" t="s">
        <v>49</v>
      </c>
      <c r="E21" s="27">
        <v>0</v>
      </c>
      <c r="F21" s="27">
        <v>30.436471716192155</v>
      </c>
      <c r="G21" s="27">
        <v>0</v>
      </c>
      <c r="H21" s="27">
        <v>0</v>
      </c>
      <c r="I21" s="13">
        <v>0</v>
      </c>
      <c r="O21" s="8"/>
      <c r="P21" s="8"/>
    </row>
    <row r="22" spans="1:16" s="2" customFormat="1" ht="12.75" x14ac:dyDescent="0.2">
      <c r="A22" s="30" t="s">
        <v>31</v>
      </c>
      <c r="B22" s="21" t="s">
        <v>1</v>
      </c>
      <c r="C22" s="24" t="s">
        <v>32</v>
      </c>
      <c r="D22" s="24" t="s">
        <v>49</v>
      </c>
      <c r="E22" s="27">
        <v>0</v>
      </c>
      <c r="F22" s="27">
        <v>28.848709636130216</v>
      </c>
      <c r="G22" s="27">
        <v>0</v>
      </c>
      <c r="H22" s="27">
        <v>0</v>
      </c>
      <c r="I22" s="13">
        <v>0</v>
      </c>
      <c r="O22" s="8"/>
      <c r="P22" s="8"/>
    </row>
    <row r="23" spans="1:16" s="2" customFormat="1" ht="12.75" x14ac:dyDescent="0.2">
      <c r="A23" s="30" t="s">
        <v>33</v>
      </c>
      <c r="B23" s="21" t="s">
        <v>1</v>
      </c>
      <c r="C23" s="24" t="s">
        <v>34</v>
      </c>
      <c r="D23" s="24" t="s">
        <v>49</v>
      </c>
      <c r="E23" s="27">
        <v>4.2427731930675474</v>
      </c>
      <c r="F23" s="27">
        <v>716.35998491353064</v>
      </c>
      <c r="G23" s="27">
        <v>3.5639294821767393</v>
      </c>
      <c r="H23" s="27">
        <v>0</v>
      </c>
      <c r="I23" s="13">
        <v>0.32245076267313366</v>
      </c>
      <c r="O23" s="8"/>
      <c r="P23" s="8"/>
    </row>
    <row r="24" spans="1:16" s="2" customFormat="1" ht="12.75" x14ac:dyDescent="0.2">
      <c r="A24" s="30" t="s">
        <v>35</v>
      </c>
      <c r="B24" s="21" t="s">
        <v>1</v>
      </c>
      <c r="C24" s="24" t="s">
        <v>35</v>
      </c>
      <c r="D24" s="24" t="s">
        <v>49</v>
      </c>
      <c r="E24" s="27">
        <v>3.3017418782907847E-3</v>
      </c>
      <c r="F24" s="27">
        <v>0</v>
      </c>
      <c r="G24" s="27">
        <v>1.796536022011162E-2</v>
      </c>
      <c r="H24" s="27">
        <v>0</v>
      </c>
      <c r="I24" s="13">
        <v>0</v>
      </c>
      <c r="O24" s="8"/>
      <c r="P24" s="8"/>
    </row>
    <row r="25" spans="1:16" s="2" customFormat="1" ht="12.75" x14ac:dyDescent="0.2">
      <c r="A25" s="30" t="s">
        <v>35</v>
      </c>
      <c r="B25" s="21" t="s">
        <v>1</v>
      </c>
      <c r="C25" s="24" t="s">
        <v>36</v>
      </c>
      <c r="D25" s="24" t="s">
        <v>47</v>
      </c>
      <c r="E25" s="27">
        <v>6.3129205003194189E-2</v>
      </c>
      <c r="F25" s="27">
        <v>0</v>
      </c>
      <c r="G25" s="27">
        <v>0.34349714487032124</v>
      </c>
      <c r="H25" s="27">
        <v>0</v>
      </c>
      <c r="I25" s="13">
        <v>0</v>
      </c>
      <c r="O25" s="8"/>
      <c r="P25" s="8"/>
    </row>
    <row r="26" spans="1:16" s="1" customFormat="1" ht="12.75" x14ac:dyDescent="0.2">
      <c r="A26" s="30" t="s">
        <v>37</v>
      </c>
      <c r="B26" s="21" t="s">
        <v>1</v>
      </c>
      <c r="C26" s="24" t="s">
        <v>38</v>
      </c>
      <c r="D26" s="24" t="s">
        <v>50</v>
      </c>
      <c r="E26" s="27">
        <v>0.16798426582808973</v>
      </c>
      <c r="F26" s="27">
        <v>0</v>
      </c>
      <c r="G26" s="27">
        <v>0.914032034652841</v>
      </c>
      <c r="H26" s="27">
        <v>0</v>
      </c>
      <c r="I26" s="13">
        <v>0</v>
      </c>
      <c r="O26" s="8"/>
      <c r="P26" s="9"/>
    </row>
    <row r="27" spans="1:16" s="2" customFormat="1" ht="12.75" x14ac:dyDescent="0.2">
      <c r="A27" s="30" t="s">
        <v>39</v>
      </c>
      <c r="B27" s="21" t="s">
        <v>1</v>
      </c>
      <c r="C27" s="24" t="s">
        <v>40</v>
      </c>
      <c r="D27" s="24" t="s">
        <v>48</v>
      </c>
      <c r="E27" s="27">
        <v>0</v>
      </c>
      <c r="F27" s="27">
        <v>537.7890000000001</v>
      </c>
      <c r="G27" s="27">
        <v>0</v>
      </c>
      <c r="H27" s="27">
        <v>0</v>
      </c>
      <c r="I27" s="13">
        <v>0</v>
      </c>
      <c r="O27" s="8"/>
      <c r="P27" s="10"/>
    </row>
    <row r="28" spans="1:16" s="2" customFormat="1" ht="13.5" thickBot="1" x14ac:dyDescent="0.25">
      <c r="A28" s="55" t="s">
        <v>41</v>
      </c>
      <c r="B28" s="56" t="s">
        <v>1</v>
      </c>
      <c r="C28" s="57" t="s">
        <v>42</v>
      </c>
      <c r="D28" s="57" t="s">
        <v>52</v>
      </c>
      <c r="E28" s="61">
        <v>0</v>
      </c>
      <c r="F28" s="61">
        <v>4586.7465123287711</v>
      </c>
      <c r="G28" s="61">
        <v>0</v>
      </c>
      <c r="H28" s="61">
        <v>0</v>
      </c>
      <c r="I28" s="62">
        <v>0</v>
      </c>
      <c r="O28" s="8"/>
      <c r="P28" s="8"/>
    </row>
    <row r="29" spans="1:16" s="2" customFormat="1" ht="12.75" x14ac:dyDescent="0.2">
      <c r="A29" s="31"/>
      <c r="B29" s="22"/>
      <c r="C29" s="25"/>
      <c r="D29" s="26" t="s">
        <v>61</v>
      </c>
      <c r="E29" s="28">
        <f>SUM(E6:E28)</f>
        <v>1430.9485943738234</v>
      </c>
      <c r="F29" s="28">
        <f>SUM(F6:F28)</f>
        <v>9540.1983382331364</v>
      </c>
      <c r="G29" s="28">
        <f>SUM(G6:G28)</f>
        <v>1178.1826130701379</v>
      </c>
      <c r="H29" s="28">
        <f>SUM(H6:H28)</f>
        <v>42.111740044476797</v>
      </c>
      <c r="I29" s="14">
        <f>SUM(I6:I28)</f>
        <v>79.94150164200326</v>
      </c>
      <c r="O29" s="8"/>
      <c r="P29" s="8"/>
    </row>
    <row r="30" spans="1:16" s="2" customFormat="1" ht="12.75" x14ac:dyDescent="0.2">
      <c r="A30" s="38"/>
      <c r="B30" s="11"/>
      <c r="C30" s="11"/>
      <c r="D30" s="39"/>
      <c r="E30" s="40"/>
      <c r="F30" s="40"/>
      <c r="G30" s="40"/>
      <c r="H30" s="40"/>
      <c r="I30" s="41"/>
      <c r="O30" s="8"/>
      <c r="P30" s="8"/>
    </row>
    <row r="31" spans="1:16" s="2" customFormat="1" ht="12.75" x14ac:dyDescent="0.2">
      <c r="A31" s="38"/>
      <c r="B31" s="11"/>
      <c r="C31" s="11"/>
      <c r="D31" s="39"/>
      <c r="E31" s="40"/>
      <c r="F31" s="40"/>
      <c r="G31" s="40"/>
      <c r="H31" s="40"/>
      <c r="I31" s="41"/>
      <c r="O31" s="8"/>
      <c r="P31" s="8"/>
    </row>
    <row r="32" spans="1:16" s="2" customFormat="1" ht="21" x14ac:dyDescent="0.35">
      <c r="A32" s="37" t="s">
        <v>62</v>
      </c>
      <c r="C32" s="5"/>
      <c r="D32" s="6"/>
      <c r="E32" s="5"/>
      <c r="I32" s="4"/>
      <c r="J32" s="4"/>
      <c r="K32" s="4"/>
      <c r="L32" s="4"/>
      <c r="M32" s="4"/>
      <c r="O32" s="8"/>
      <c r="P32" s="8"/>
    </row>
    <row r="33" spans="1:16" ht="15.75" thickBot="1" x14ac:dyDescent="0.3">
      <c r="A33" s="20" t="s">
        <v>43</v>
      </c>
      <c r="B33" s="20" t="s">
        <v>44</v>
      </c>
      <c r="C33" s="23" t="s">
        <v>45</v>
      </c>
      <c r="D33" s="23" t="s">
        <v>53</v>
      </c>
      <c r="E33" s="44" t="s">
        <v>55</v>
      </c>
      <c r="F33" s="44" t="s">
        <v>56</v>
      </c>
      <c r="G33" s="44" t="s">
        <v>57</v>
      </c>
      <c r="H33" s="44" t="s">
        <v>58</v>
      </c>
      <c r="I33" s="45" t="s">
        <v>59</v>
      </c>
      <c r="O33" s="8"/>
      <c r="P33" s="10"/>
    </row>
    <row r="34" spans="1:16" s="1" customFormat="1" ht="12.75" x14ac:dyDescent="0.2">
      <c r="A34" s="29" t="s">
        <v>0</v>
      </c>
      <c r="B34" s="21" t="s">
        <v>3</v>
      </c>
      <c r="C34" s="24" t="s">
        <v>2</v>
      </c>
      <c r="D34" s="24" t="s">
        <v>51</v>
      </c>
      <c r="E34" s="27">
        <v>0</v>
      </c>
      <c r="F34" s="27">
        <v>108.68847853403315</v>
      </c>
      <c r="G34" s="27">
        <v>0</v>
      </c>
      <c r="H34" s="27">
        <v>0</v>
      </c>
      <c r="I34" s="13">
        <v>0</v>
      </c>
    </row>
    <row r="35" spans="1:16" s="1" customFormat="1" ht="12.75" x14ac:dyDescent="0.2">
      <c r="A35" s="30" t="s">
        <v>4</v>
      </c>
      <c r="B35" s="21" t="s">
        <v>3</v>
      </c>
      <c r="C35" s="24" t="s">
        <v>5</v>
      </c>
      <c r="D35" s="24" t="s">
        <v>46</v>
      </c>
      <c r="E35" s="27">
        <v>0</v>
      </c>
      <c r="F35" s="27">
        <v>192.04586672176347</v>
      </c>
      <c r="G35" s="27">
        <v>0</v>
      </c>
      <c r="H35" s="27">
        <v>0</v>
      </c>
      <c r="I35" s="13">
        <v>0</v>
      </c>
    </row>
    <row r="36" spans="1:16" s="1" customFormat="1" ht="12.75" x14ac:dyDescent="0.2">
      <c r="A36" s="30" t="s">
        <v>6</v>
      </c>
      <c r="B36" s="21" t="s">
        <v>3</v>
      </c>
      <c r="C36" s="24" t="s">
        <v>7</v>
      </c>
      <c r="D36" s="24" t="s">
        <v>46</v>
      </c>
      <c r="E36" s="27">
        <v>0</v>
      </c>
      <c r="F36" s="27">
        <v>24.610555673418283</v>
      </c>
      <c r="G36" s="27">
        <v>0</v>
      </c>
      <c r="H36" s="27">
        <v>0</v>
      </c>
      <c r="I36" s="13">
        <v>0</v>
      </c>
    </row>
    <row r="37" spans="1:16" s="1" customFormat="1" ht="12.75" x14ac:dyDescent="0.2">
      <c r="A37" s="30" t="s">
        <v>8</v>
      </c>
      <c r="B37" s="21" t="s">
        <v>3</v>
      </c>
      <c r="C37" s="24" t="s">
        <v>9</v>
      </c>
      <c r="D37" s="24" t="s">
        <v>47</v>
      </c>
      <c r="E37" s="27">
        <v>0</v>
      </c>
      <c r="F37" s="27">
        <v>0.60671291539027938</v>
      </c>
      <c r="G37" s="27">
        <v>0</v>
      </c>
      <c r="H37" s="27">
        <v>0</v>
      </c>
      <c r="I37" s="13">
        <v>0</v>
      </c>
    </row>
    <row r="38" spans="1:16" s="1" customFormat="1" ht="12.75" x14ac:dyDescent="0.2">
      <c r="A38" s="30" t="s">
        <v>8</v>
      </c>
      <c r="B38" s="21" t="s">
        <v>3</v>
      </c>
      <c r="C38" s="24" t="s">
        <v>10</v>
      </c>
      <c r="D38" s="24" t="s">
        <v>47</v>
      </c>
      <c r="E38" s="27">
        <v>0</v>
      </c>
      <c r="F38" s="27">
        <v>9.3697555656700515E-2</v>
      </c>
      <c r="G38" s="27">
        <v>0</v>
      </c>
      <c r="H38" s="27">
        <v>0</v>
      </c>
      <c r="I38" s="13">
        <v>0</v>
      </c>
    </row>
    <row r="39" spans="1:16" s="1" customFormat="1" ht="12.75" x14ac:dyDescent="0.2">
      <c r="A39" s="30" t="s">
        <v>11</v>
      </c>
      <c r="B39" s="21" t="s">
        <v>3</v>
      </c>
      <c r="C39" s="24" t="s">
        <v>12</v>
      </c>
      <c r="D39" s="24" t="s">
        <v>49</v>
      </c>
      <c r="E39" s="27">
        <v>0</v>
      </c>
      <c r="F39" s="27">
        <v>0.77056937251349744</v>
      </c>
      <c r="G39" s="27">
        <v>0</v>
      </c>
      <c r="H39" s="27">
        <v>0</v>
      </c>
      <c r="I39" s="13">
        <v>0</v>
      </c>
    </row>
    <row r="40" spans="1:16" s="1" customFormat="1" ht="12.75" x14ac:dyDescent="0.2">
      <c r="A40" s="30" t="s">
        <v>13</v>
      </c>
      <c r="B40" s="21" t="s">
        <v>3</v>
      </c>
      <c r="C40" s="24" t="s">
        <v>13</v>
      </c>
      <c r="D40" s="24" t="s">
        <v>46</v>
      </c>
      <c r="E40" s="27">
        <v>11.512183242236619</v>
      </c>
      <c r="F40" s="27">
        <v>0.65766020951581905</v>
      </c>
      <c r="G40" s="27">
        <v>9.7830488873881798</v>
      </c>
      <c r="H40" s="27">
        <v>7.5656316798757339E-2</v>
      </c>
      <c r="I40" s="13">
        <v>0.90696987750545133</v>
      </c>
    </row>
    <row r="41" spans="1:16" s="1" customFormat="1" ht="12.75" x14ac:dyDescent="0.2">
      <c r="A41" s="30" t="s">
        <v>14</v>
      </c>
      <c r="B41" s="21" t="s">
        <v>3</v>
      </c>
      <c r="C41" s="24" t="s">
        <v>15</v>
      </c>
      <c r="D41" s="24" t="s">
        <v>46</v>
      </c>
      <c r="E41" s="27">
        <v>1.851076515236826</v>
      </c>
      <c r="F41" s="27">
        <v>0.44693509536178233</v>
      </c>
      <c r="G41" s="27">
        <v>0.67034696864255217</v>
      </c>
      <c r="H41" s="27">
        <v>9.522713770357946E-4</v>
      </c>
      <c r="I41" s="13">
        <v>8.7355601012643388E-3</v>
      </c>
    </row>
    <row r="42" spans="1:16" s="1" customFormat="1" ht="12.75" x14ac:dyDescent="0.2">
      <c r="A42" s="30" t="s">
        <v>16</v>
      </c>
      <c r="B42" s="21" t="s">
        <v>3</v>
      </c>
      <c r="C42" s="24" t="s">
        <v>17</v>
      </c>
      <c r="D42" s="24" t="s">
        <v>46</v>
      </c>
      <c r="E42" s="27">
        <v>42.383200077376266</v>
      </c>
      <c r="F42" s="27">
        <v>3.9203582965091561</v>
      </c>
      <c r="G42" s="27">
        <v>17.041016377462231</v>
      </c>
      <c r="H42" s="27">
        <v>3.5112752994474601</v>
      </c>
      <c r="I42" s="13">
        <v>3.505776812708846</v>
      </c>
    </row>
    <row r="43" spans="1:16" s="1" customFormat="1" ht="12.75" x14ac:dyDescent="0.2">
      <c r="A43" s="30" t="s">
        <v>18</v>
      </c>
      <c r="B43" s="21" t="s">
        <v>3</v>
      </c>
      <c r="C43" s="24" t="s">
        <v>19</v>
      </c>
      <c r="D43" s="24" t="s">
        <v>47</v>
      </c>
      <c r="E43" s="27">
        <v>8.9406142654461451</v>
      </c>
      <c r="F43" s="27">
        <v>0.77664358868645356</v>
      </c>
      <c r="G43" s="27">
        <v>3.3753266306768341</v>
      </c>
      <c r="H43" s="27">
        <v>0.67650929796264647</v>
      </c>
      <c r="I43" s="13">
        <v>0.66197950711675013</v>
      </c>
    </row>
    <row r="44" spans="1:16" s="1" customFormat="1" ht="12.75" x14ac:dyDescent="0.2">
      <c r="A44" s="30" t="s">
        <v>20</v>
      </c>
      <c r="B44" s="21" t="s">
        <v>3</v>
      </c>
      <c r="C44" s="24" t="s">
        <v>21</v>
      </c>
      <c r="D44" s="24" t="s">
        <v>49</v>
      </c>
      <c r="E44" s="27">
        <v>4.5240942312423922</v>
      </c>
      <c r="F44" s="27">
        <v>1.0458436776713198</v>
      </c>
      <c r="G44" s="27">
        <v>4.7519696613156652</v>
      </c>
      <c r="H44" s="27">
        <v>0</v>
      </c>
      <c r="I44" s="13">
        <v>6.2611686083618973E-2</v>
      </c>
    </row>
    <row r="45" spans="1:16" s="1" customFormat="1" ht="12.75" x14ac:dyDescent="0.2">
      <c r="A45" s="30" t="s">
        <v>22</v>
      </c>
      <c r="B45" s="21" t="s">
        <v>3</v>
      </c>
      <c r="C45" s="24" t="s">
        <v>23</v>
      </c>
      <c r="D45" s="24" t="s">
        <v>52</v>
      </c>
      <c r="E45" s="27">
        <v>147.60681478959907</v>
      </c>
      <c r="F45" s="27">
        <v>45.54622402589581</v>
      </c>
      <c r="G45" s="27">
        <v>170.3865657982214</v>
      </c>
      <c r="H45" s="27">
        <v>7.8013846729394834E-2</v>
      </c>
      <c r="I45" s="13">
        <v>6.3696998478211411</v>
      </c>
    </row>
    <row r="46" spans="1:16" s="1" customFormat="1" ht="12.75" x14ac:dyDescent="0.2">
      <c r="A46" s="30" t="s">
        <v>24</v>
      </c>
      <c r="B46" s="21" t="s">
        <v>3</v>
      </c>
      <c r="C46" s="24" t="s">
        <v>25</v>
      </c>
      <c r="D46" s="24" t="s">
        <v>48</v>
      </c>
      <c r="E46" s="27">
        <v>0</v>
      </c>
      <c r="F46" s="27">
        <v>0</v>
      </c>
      <c r="G46" s="27">
        <v>0</v>
      </c>
      <c r="H46" s="27">
        <v>0</v>
      </c>
      <c r="I46" s="13">
        <v>0</v>
      </c>
    </row>
    <row r="47" spans="1:16" s="1" customFormat="1" ht="12.75" x14ac:dyDescent="0.2">
      <c r="A47" s="30" t="s">
        <v>26</v>
      </c>
      <c r="B47" s="21" t="s">
        <v>3</v>
      </c>
      <c r="C47" s="24" t="s">
        <v>27</v>
      </c>
      <c r="D47" s="24" t="s">
        <v>52</v>
      </c>
      <c r="E47" s="27">
        <v>0</v>
      </c>
      <c r="F47" s="27">
        <v>65.128683341539542</v>
      </c>
      <c r="G47" s="27">
        <v>0</v>
      </c>
      <c r="H47" s="27">
        <v>0</v>
      </c>
      <c r="I47" s="13">
        <v>0</v>
      </c>
    </row>
    <row r="48" spans="1:16" s="2" customFormat="1" ht="12.75" x14ac:dyDescent="0.2">
      <c r="A48" s="30" t="s">
        <v>28</v>
      </c>
      <c r="B48" s="21" t="s">
        <v>3</v>
      </c>
      <c r="C48" s="24" t="s">
        <v>28</v>
      </c>
      <c r="D48" s="24" t="s">
        <v>48</v>
      </c>
      <c r="E48" s="27">
        <v>0</v>
      </c>
      <c r="F48" s="27">
        <v>0</v>
      </c>
      <c r="G48" s="27">
        <v>0</v>
      </c>
      <c r="H48" s="27">
        <v>0</v>
      </c>
      <c r="I48" s="13">
        <v>0</v>
      </c>
    </row>
    <row r="49" spans="1:9" s="2" customFormat="1" ht="12.75" x14ac:dyDescent="0.2">
      <c r="A49" s="30" t="s">
        <v>29</v>
      </c>
      <c r="B49" s="21" t="s">
        <v>3</v>
      </c>
      <c r="C49" s="24" t="s">
        <v>30</v>
      </c>
      <c r="D49" s="24" t="s">
        <v>49</v>
      </c>
      <c r="E49" s="27">
        <v>0</v>
      </c>
      <c r="F49" s="27">
        <v>2.1776365810071825</v>
      </c>
      <c r="G49" s="27">
        <v>0</v>
      </c>
      <c r="H49" s="27">
        <v>0</v>
      </c>
      <c r="I49" s="13">
        <v>0</v>
      </c>
    </row>
    <row r="50" spans="1:9" s="2" customFormat="1" ht="12.75" x14ac:dyDescent="0.2">
      <c r="A50" s="30" t="s">
        <v>31</v>
      </c>
      <c r="B50" s="21" t="s">
        <v>3</v>
      </c>
      <c r="C50" s="24" t="s">
        <v>32</v>
      </c>
      <c r="D50" s="24" t="s">
        <v>49</v>
      </c>
      <c r="E50" s="27">
        <v>0</v>
      </c>
      <c r="F50" s="27">
        <v>2.0640370541067137</v>
      </c>
      <c r="G50" s="27">
        <v>0</v>
      </c>
      <c r="H50" s="27">
        <v>0</v>
      </c>
      <c r="I50" s="13">
        <v>0</v>
      </c>
    </row>
    <row r="51" spans="1:9" s="2" customFormat="1" ht="12.75" x14ac:dyDescent="0.2">
      <c r="A51" s="30" t="s">
        <v>33</v>
      </c>
      <c r="B51" s="21" t="s">
        <v>3</v>
      </c>
      <c r="C51" s="24" t="s">
        <v>34</v>
      </c>
      <c r="D51" s="24" t="s">
        <v>49</v>
      </c>
      <c r="E51" s="27">
        <v>0.30355746212282847</v>
      </c>
      <c r="F51" s="27">
        <v>51.253368749951228</v>
      </c>
      <c r="G51" s="27">
        <v>0.25498826818317583</v>
      </c>
      <c r="H51" s="27">
        <v>0</v>
      </c>
      <c r="I51" s="13">
        <v>2.3070367121334964E-2</v>
      </c>
    </row>
    <row r="52" spans="1:9" s="2" customFormat="1" ht="12.75" x14ac:dyDescent="0.2">
      <c r="A52" s="30" t="s">
        <v>35</v>
      </c>
      <c r="B52" s="21" t="s">
        <v>3</v>
      </c>
      <c r="C52" s="24" t="s">
        <v>35</v>
      </c>
      <c r="D52" s="24" t="s">
        <v>49</v>
      </c>
      <c r="E52" s="27">
        <v>2.3622954599511977E-4</v>
      </c>
      <c r="F52" s="27">
        <v>0</v>
      </c>
      <c r="G52" s="27">
        <v>1.2853666473263867E-3</v>
      </c>
      <c r="H52" s="27">
        <v>0</v>
      </c>
      <c r="I52" s="13">
        <v>0</v>
      </c>
    </row>
    <row r="53" spans="1:9" s="2" customFormat="1" ht="12.75" x14ac:dyDescent="0.2">
      <c r="A53" s="30" t="s">
        <v>35</v>
      </c>
      <c r="B53" s="21" t="s">
        <v>3</v>
      </c>
      <c r="C53" s="24" t="s">
        <v>36</v>
      </c>
      <c r="D53" s="24" t="s">
        <v>47</v>
      </c>
      <c r="E53" s="27">
        <v>1.0521534167199031E-3</v>
      </c>
      <c r="F53" s="27">
        <v>0</v>
      </c>
      <c r="G53" s="27">
        <v>5.7249524145053538E-3</v>
      </c>
      <c r="H53" s="27">
        <v>0</v>
      </c>
      <c r="I53" s="13">
        <v>0</v>
      </c>
    </row>
    <row r="54" spans="1:9" s="1" customFormat="1" ht="12.75" x14ac:dyDescent="0.2">
      <c r="A54" s="30" t="s">
        <v>37</v>
      </c>
      <c r="B54" s="21" t="s">
        <v>3</v>
      </c>
      <c r="C54" s="24" t="s">
        <v>38</v>
      </c>
      <c r="D54" s="24" t="s">
        <v>50</v>
      </c>
      <c r="E54" s="27">
        <v>3.3859309725414163E-2</v>
      </c>
      <c r="F54" s="27">
        <v>0</v>
      </c>
      <c r="G54" s="27">
        <v>0.18423447938828291</v>
      </c>
      <c r="H54" s="27">
        <v>0</v>
      </c>
      <c r="I54" s="13">
        <v>0</v>
      </c>
    </row>
    <row r="55" spans="1:9" s="2" customFormat="1" ht="12.75" x14ac:dyDescent="0.2">
      <c r="A55" s="30" t="s">
        <v>39</v>
      </c>
      <c r="B55" s="21" t="s">
        <v>3</v>
      </c>
      <c r="C55" s="24" t="s">
        <v>40</v>
      </c>
      <c r="D55" s="24" t="s">
        <v>48</v>
      </c>
      <c r="E55" s="27">
        <v>0</v>
      </c>
      <c r="F55" s="27">
        <v>0</v>
      </c>
      <c r="G55" s="27">
        <v>0</v>
      </c>
      <c r="H55" s="27">
        <v>0</v>
      </c>
      <c r="I55" s="13">
        <v>0</v>
      </c>
    </row>
    <row r="56" spans="1:9" s="2" customFormat="1" ht="13.5" thickBot="1" x14ac:dyDescent="0.25">
      <c r="A56" s="55" t="s">
        <v>41</v>
      </c>
      <c r="B56" s="56" t="s">
        <v>3</v>
      </c>
      <c r="C56" s="57" t="s">
        <v>42</v>
      </c>
      <c r="D56" s="57" t="s">
        <v>52</v>
      </c>
      <c r="E56" s="61">
        <v>0</v>
      </c>
      <c r="F56" s="61">
        <v>970.08093698630205</v>
      </c>
      <c r="G56" s="61">
        <v>0</v>
      </c>
      <c r="H56" s="61">
        <v>0</v>
      </c>
      <c r="I56" s="62">
        <v>0</v>
      </c>
    </row>
    <row r="57" spans="1:9" x14ac:dyDescent="0.25">
      <c r="A57" s="32"/>
      <c r="B57" s="33"/>
      <c r="C57" s="34"/>
      <c r="D57" s="36" t="s">
        <v>61</v>
      </c>
      <c r="E57" s="35">
        <f>SUM(E34:E56)</f>
        <v>217.15668827594828</v>
      </c>
      <c r="F57" s="35">
        <f>SUM(F34:F56)</f>
        <v>1469.9142083793224</v>
      </c>
      <c r="G57" s="35">
        <f>SUM(G34:G56)</f>
        <v>206.45450739034018</v>
      </c>
      <c r="H57" s="35">
        <f>SUM(H34:H56)</f>
        <v>4.3424070323152941</v>
      </c>
      <c r="I57" s="16">
        <f>SUM(I34:I56)</f>
        <v>11.538843658458406</v>
      </c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41" workbookViewId="0">
      <selection activeCell="J9" sqref="J9"/>
    </sheetView>
  </sheetViews>
  <sheetFormatPr defaultRowHeight="15" x14ac:dyDescent="0.25"/>
  <cols>
    <col min="1" max="1" width="30.42578125" customWidth="1"/>
    <col min="2" max="2" width="16.140625" customWidth="1"/>
    <col min="3" max="3" width="28.28515625" bestFit="1" customWidth="1"/>
    <col min="4" max="4" width="27.5703125" bestFit="1" customWidth="1"/>
    <col min="5" max="5" width="15.42578125" customWidth="1"/>
    <col min="6" max="6" width="13.28515625" customWidth="1"/>
    <col min="7" max="7" width="9.7109375" customWidth="1"/>
    <col min="8" max="8" width="10.42578125" customWidth="1"/>
    <col min="9" max="9" width="11.42578125" customWidth="1"/>
  </cols>
  <sheetData>
    <row r="1" spans="1:12" ht="18.75" x14ac:dyDescent="0.3">
      <c r="A1" s="12" t="s">
        <v>71</v>
      </c>
    </row>
    <row r="3" spans="1:12" ht="15.75" thickBot="1" x14ac:dyDescent="0.3">
      <c r="A3" s="66"/>
      <c r="B3" s="73" t="s">
        <v>70</v>
      </c>
      <c r="C3" s="76" t="s">
        <v>67</v>
      </c>
      <c r="D3" s="76" t="s">
        <v>68</v>
      </c>
      <c r="E3" s="70" t="s">
        <v>69</v>
      </c>
    </row>
    <row r="4" spans="1:12" x14ac:dyDescent="0.25">
      <c r="A4" s="67">
        <v>2006</v>
      </c>
      <c r="B4" s="74">
        <v>3768506</v>
      </c>
      <c r="C4" s="77">
        <v>112</v>
      </c>
      <c r="D4" s="77">
        <v>759</v>
      </c>
      <c r="E4" s="72">
        <f>F33/B4</f>
        <v>1.4745438774185508E-3</v>
      </c>
    </row>
    <row r="5" spans="1:12" x14ac:dyDescent="0.25">
      <c r="A5" s="68">
        <v>2012</v>
      </c>
      <c r="B5" s="74">
        <v>11204120</v>
      </c>
      <c r="C5" s="77">
        <v>240</v>
      </c>
      <c r="D5" s="77">
        <v>1680</v>
      </c>
      <c r="E5" s="72">
        <f>F61/B5</f>
        <v>1.4745438774185506E-3</v>
      </c>
    </row>
    <row r="6" spans="1:12" x14ac:dyDescent="0.25">
      <c r="A6" s="69" t="s">
        <v>54</v>
      </c>
      <c r="B6" s="75">
        <f>B5/B4</f>
        <v>2.9730933160249711</v>
      </c>
      <c r="C6" s="78">
        <f>C5/C4</f>
        <v>2.1428571428571428</v>
      </c>
      <c r="D6" s="78">
        <f>D5/D4</f>
        <v>2.2134387351778657</v>
      </c>
      <c r="E6" s="71"/>
    </row>
    <row r="9" spans="1:12" ht="21" x14ac:dyDescent="0.35">
      <c r="A9" s="37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.75" thickBot="1" x14ac:dyDescent="0.3">
      <c r="A10" s="17" t="s">
        <v>43</v>
      </c>
      <c r="B10" s="47" t="s">
        <v>44</v>
      </c>
      <c r="C10" s="51" t="s">
        <v>45</v>
      </c>
      <c r="D10" s="51" t="s">
        <v>53</v>
      </c>
      <c r="E10" s="44" t="s">
        <v>55</v>
      </c>
      <c r="F10" s="44" t="s">
        <v>56</v>
      </c>
      <c r="G10" s="44" t="s">
        <v>57</v>
      </c>
      <c r="H10" s="48" t="s">
        <v>58</v>
      </c>
      <c r="I10" s="45" t="s">
        <v>59</v>
      </c>
      <c r="J10" s="15"/>
      <c r="K10" s="15"/>
      <c r="L10" s="15"/>
    </row>
    <row r="11" spans="1:12" x14ac:dyDescent="0.25">
      <c r="A11" s="29" t="s">
        <v>0</v>
      </c>
      <c r="B11" s="21" t="s">
        <v>65</v>
      </c>
      <c r="C11" s="24" t="s">
        <v>2</v>
      </c>
      <c r="D11" s="24" t="s">
        <v>51</v>
      </c>
      <c r="E11" s="35">
        <f>'2006 emissions'!E6+'2006 emissions'!E34</f>
        <v>0</v>
      </c>
      <c r="F11" s="35">
        <f>'2006 emissions'!F6+'2006 emissions'!F34</f>
        <v>1113.3601839575958</v>
      </c>
      <c r="G11" s="35">
        <f>'2006 emissions'!G6+'2006 emissions'!G34</f>
        <v>0</v>
      </c>
      <c r="H11" s="50">
        <f>'2006 emissions'!H6+'2006 emissions'!H34</f>
        <v>0</v>
      </c>
      <c r="I11" s="16">
        <f>'2006 emissions'!I6+'2006 emissions'!I34</f>
        <v>0</v>
      </c>
      <c r="J11" s="15"/>
      <c r="K11" s="15"/>
      <c r="L11" s="15"/>
    </row>
    <row r="12" spans="1:12" x14ac:dyDescent="0.25">
      <c r="A12" s="30" t="s">
        <v>4</v>
      </c>
      <c r="B12" s="21" t="s">
        <v>65</v>
      </c>
      <c r="C12" s="24" t="s">
        <v>5</v>
      </c>
      <c r="D12" s="24" t="s">
        <v>46</v>
      </c>
      <c r="E12" s="35">
        <f>'2006 emissions'!E7+'2006 emissions'!E35</f>
        <v>0</v>
      </c>
      <c r="F12" s="35">
        <f>'2006 emissions'!F7+'2006 emissions'!F35</f>
        <v>1967.2390706498591</v>
      </c>
      <c r="G12" s="35">
        <f>'2006 emissions'!G7+'2006 emissions'!G35</f>
        <v>0</v>
      </c>
      <c r="H12" s="50">
        <f>'2006 emissions'!H7+'2006 emissions'!H35</f>
        <v>0</v>
      </c>
      <c r="I12" s="16">
        <f>'2006 emissions'!I7+'2006 emissions'!I35</f>
        <v>0</v>
      </c>
      <c r="J12" s="15"/>
      <c r="K12" s="15"/>
      <c r="L12" s="15"/>
    </row>
    <row r="13" spans="1:12" x14ac:dyDescent="0.25">
      <c r="A13" s="30" t="s">
        <v>6</v>
      </c>
      <c r="B13" s="21" t="s">
        <v>65</v>
      </c>
      <c r="C13" s="24" t="s">
        <v>7</v>
      </c>
      <c r="D13" s="24" t="s">
        <v>46</v>
      </c>
      <c r="E13" s="35">
        <f>'2006 emissions'!E8+'2006 emissions'!E36</f>
        <v>0</v>
      </c>
      <c r="F13" s="35">
        <f>'2006 emissions'!F8+'2006 emissions'!F36</f>
        <v>252.10043568027186</v>
      </c>
      <c r="G13" s="35">
        <f>'2006 emissions'!G8+'2006 emissions'!G36</f>
        <v>0</v>
      </c>
      <c r="H13" s="50">
        <f>'2006 emissions'!H8+'2006 emissions'!H36</f>
        <v>0</v>
      </c>
      <c r="I13" s="16">
        <f>'2006 emissions'!I8+'2006 emissions'!I36</f>
        <v>0</v>
      </c>
      <c r="J13" s="15"/>
      <c r="K13" s="15"/>
      <c r="L13" s="15"/>
    </row>
    <row r="14" spans="1:12" x14ac:dyDescent="0.25">
      <c r="A14" s="30" t="s">
        <v>8</v>
      </c>
      <c r="B14" s="21" t="s">
        <v>65</v>
      </c>
      <c r="C14" s="24" t="s">
        <v>9</v>
      </c>
      <c r="D14" s="24" t="s">
        <v>47</v>
      </c>
      <c r="E14" s="35">
        <f>'2006 emissions'!E9+'2006 emissions'!E37</f>
        <v>0</v>
      </c>
      <c r="F14" s="35">
        <f>'2006 emissions'!F9+'2006 emissions'!F37</f>
        <v>13.915360575147686</v>
      </c>
      <c r="G14" s="35">
        <f>'2006 emissions'!G9+'2006 emissions'!G37</f>
        <v>0</v>
      </c>
      <c r="H14" s="50">
        <f>'2006 emissions'!H9+'2006 emissions'!H37</f>
        <v>0</v>
      </c>
      <c r="I14" s="16">
        <f>'2006 emissions'!I9+'2006 emissions'!I37</f>
        <v>0</v>
      </c>
      <c r="J14" s="15"/>
      <c r="K14" s="15"/>
      <c r="L14" s="15"/>
    </row>
    <row r="15" spans="1:12" x14ac:dyDescent="0.25">
      <c r="A15" s="30" t="s">
        <v>8</v>
      </c>
      <c r="B15" s="21" t="s">
        <v>65</v>
      </c>
      <c r="C15" s="24" t="s">
        <v>10</v>
      </c>
      <c r="D15" s="24" t="s">
        <v>47</v>
      </c>
      <c r="E15" s="35">
        <f>'2006 emissions'!E10+'2006 emissions'!E38</f>
        <v>0</v>
      </c>
      <c r="F15" s="35">
        <f>'2006 emissions'!F10+'2006 emissions'!F38</f>
        <v>2.1497269165279786</v>
      </c>
      <c r="G15" s="35">
        <f>'2006 emissions'!G10+'2006 emissions'!G38</f>
        <v>0</v>
      </c>
      <c r="H15" s="50">
        <f>'2006 emissions'!H10+'2006 emissions'!H38</f>
        <v>0</v>
      </c>
      <c r="I15" s="16">
        <f>'2006 emissions'!I10+'2006 emissions'!I38</f>
        <v>0</v>
      </c>
      <c r="J15" s="15"/>
      <c r="K15" s="15"/>
      <c r="L15" s="15"/>
    </row>
    <row r="16" spans="1:12" x14ac:dyDescent="0.25">
      <c r="A16" s="30" t="s">
        <v>11</v>
      </c>
      <c r="B16" s="21" t="s">
        <v>65</v>
      </c>
      <c r="C16" s="24" t="s">
        <v>12</v>
      </c>
      <c r="D16" s="24" t="s">
        <v>49</v>
      </c>
      <c r="E16" s="35">
        <f>'2006 emissions'!E11+'2006 emissions'!E39</f>
        <v>0</v>
      </c>
      <c r="F16" s="35">
        <f>'2006 emissions'!F11+'2006 emissions'!F39</f>
        <v>11.540691952390222</v>
      </c>
      <c r="G16" s="35">
        <f>'2006 emissions'!G11+'2006 emissions'!G39</f>
        <v>0</v>
      </c>
      <c r="H16" s="50">
        <f>'2006 emissions'!H11+'2006 emissions'!H39</f>
        <v>0</v>
      </c>
      <c r="I16" s="16">
        <f>'2006 emissions'!I11+'2006 emissions'!I39</f>
        <v>0</v>
      </c>
      <c r="J16" s="15"/>
      <c r="K16" s="15"/>
      <c r="L16" s="15"/>
    </row>
    <row r="17" spans="1:12" x14ac:dyDescent="0.25">
      <c r="A17" s="30" t="s">
        <v>13</v>
      </c>
      <c r="B17" s="21" t="s">
        <v>65</v>
      </c>
      <c r="C17" s="24" t="s">
        <v>13</v>
      </c>
      <c r="D17" s="24" t="s">
        <v>46</v>
      </c>
      <c r="E17" s="35">
        <f>'2006 emissions'!E12+'2006 emissions'!E40</f>
        <v>117.92608218650075</v>
      </c>
      <c r="F17" s="35">
        <f>'2006 emissions'!F12+'2006 emissions'!F40</f>
        <v>6.736801376963327</v>
      </c>
      <c r="G17" s="35">
        <f>'2006 emissions'!G12+'2006 emissions'!G40</f>
        <v>100.21353924388659</v>
      </c>
      <c r="H17" s="50">
        <f>'2006 emissions'!H12+'2006 emissions'!H40</f>
        <v>0.77499227079752719</v>
      </c>
      <c r="I17" s="16">
        <f>'2006 emissions'!I12+'2006 emissions'!I40</f>
        <v>9.2906273349596855</v>
      </c>
      <c r="J17" s="15"/>
      <c r="K17" s="15"/>
      <c r="L17" s="15"/>
    </row>
    <row r="18" spans="1:12" x14ac:dyDescent="0.25">
      <c r="A18" s="30" t="s">
        <v>14</v>
      </c>
      <c r="B18" s="21" t="s">
        <v>65</v>
      </c>
      <c r="C18" s="24" t="s">
        <v>15</v>
      </c>
      <c r="D18" s="24" t="s">
        <v>46</v>
      </c>
      <c r="E18" s="35">
        <f>'2006 emissions'!E13+'2006 emissions'!E41</f>
        <v>18.961668406079795</v>
      </c>
      <c r="F18" s="35">
        <f>'2006 emissions'!F13+'2006 emissions'!F41</f>
        <v>4.5782197588982578</v>
      </c>
      <c r="G18" s="35">
        <f>'2006 emissions'!G13+'2006 emissions'!G41</f>
        <v>6.8667593326333227</v>
      </c>
      <c r="H18" s="50">
        <f>'2006 emissions'!H13+'2006 emissions'!H41</f>
        <v>9.7546773109179457E-3</v>
      </c>
      <c r="I18" s="16">
        <f>'2006 emissions'!I13+'2006 emissions'!I41</f>
        <v>8.9483493857823143E-2</v>
      </c>
      <c r="J18" s="15"/>
      <c r="K18" s="15"/>
      <c r="L18" s="15"/>
    </row>
    <row r="19" spans="1:12" x14ac:dyDescent="0.25">
      <c r="A19" s="30" t="s">
        <v>16</v>
      </c>
      <c r="B19" s="21" t="s">
        <v>65</v>
      </c>
      <c r="C19" s="24" t="s">
        <v>17</v>
      </c>
      <c r="D19" s="24" t="s">
        <v>46</v>
      </c>
      <c r="E19" s="35">
        <f>'2006 emissions'!E14+'2006 emissions'!E42</f>
        <v>47.744694454662095</v>
      </c>
      <c r="F19" s="35">
        <f>'2006 emissions'!F14+'2006 emissions'!F42</f>
        <v>4.4162854309706097</v>
      </c>
      <c r="G19" s="35">
        <f>'2006 emissions'!G14+'2006 emissions'!G42</f>
        <v>19.196712816716456</v>
      </c>
      <c r="H19" s="50">
        <f>'2006 emissions'!H14+'2006 emissions'!H42</f>
        <v>3.9554532459149598</v>
      </c>
      <c r="I19" s="16">
        <f>'2006 emissions'!I14+'2006 emissions'!I42</f>
        <v>3.9492591980653668</v>
      </c>
      <c r="J19" s="15"/>
      <c r="K19" s="15"/>
      <c r="L19" s="15"/>
    </row>
    <row r="20" spans="1:12" x14ac:dyDescent="0.25">
      <c r="A20" s="30" t="s">
        <v>18</v>
      </c>
      <c r="B20" s="21" t="s">
        <v>65</v>
      </c>
      <c r="C20" s="24" t="s">
        <v>19</v>
      </c>
      <c r="D20" s="24" t="s">
        <v>47</v>
      </c>
      <c r="E20" s="35">
        <f>'2006 emissions'!E15+'2006 emissions'!E43</f>
        <v>545.37747019221479</v>
      </c>
      <c r="F20" s="35">
        <f>'2006 emissions'!F15+'2006 emissions'!F43</f>
        <v>47.375258909873672</v>
      </c>
      <c r="G20" s="35">
        <f>'2006 emissions'!G15+'2006 emissions'!G43</f>
        <v>205.89492447128686</v>
      </c>
      <c r="H20" s="50">
        <f>'2006 emissions'!H15+'2006 emissions'!H43</f>
        <v>41.267067175721436</v>
      </c>
      <c r="I20" s="16">
        <f>'2006 emissions'!I15+'2006 emissions'!I43</f>
        <v>40.380749934121759</v>
      </c>
      <c r="J20" s="15"/>
      <c r="K20" s="15"/>
      <c r="L20" s="15"/>
    </row>
    <row r="21" spans="1:12" x14ac:dyDescent="0.25">
      <c r="A21" s="30" t="s">
        <v>20</v>
      </c>
      <c r="B21" s="21" t="s">
        <v>65</v>
      </c>
      <c r="C21" s="24" t="s">
        <v>21</v>
      </c>
      <c r="D21" s="24" t="s">
        <v>49</v>
      </c>
      <c r="E21" s="35">
        <f>'2006 emissions'!E16+'2006 emissions'!E44</f>
        <v>67.756622244208842</v>
      </c>
      <c r="F21" s="35">
        <f>'2006 emissions'!F16+'2006 emissions'!F44</f>
        <v>15.663430373555601</v>
      </c>
      <c r="G21" s="35">
        <f>'2006 emissions'!G16+'2006 emissions'!G44</f>
        <v>71.169475435370472</v>
      </c>
      <c r="H21" s="50">
        <f>'2006 emissions'!H16+'2006 emissions'!H44</f>
        <v>0</v>
      </c>
      <c r="I21" s="16">
        <f>'2006 emissions'!I16+'2006 emissions'!I44</f>
        <v>0.93772502189366136</v>
      </c>
      <c r="J21" s="15"/>
      <c r="K21" s="15"/>
      <c r="L21" s="15"/>
    </row>
    <row r="22" spans="1:12" x14ac:dyDescent="0.25">
      <c r="A22" s="30" t="s">
        <v>22</v>
      </c>
      <c r="B22" s="21" t="s">
        <v>65</v>
      </c>
      <c r="C22" s="24" t="s">
        <v>23</v>
      </c>
      <c r="D22" s="24" t="s">
        <v>52</v>
      </c>
      <c r="E22" s="35">
        <f>'2006 emissions'!E17+'2006 emissions'!E45</f>
        <v>845.5228516055173</v>
      </c>
      <c r="F22" s="35">
        <f>'2006 emissions'!F17+'2006 emissions'!F45</f>
        <v>260.89834180848902</v>
      </c>
      <c r="G22" s="35">
        <f>'2006 emissions'!G17+'2006 emissions'!G45</f>
        <v>976.01005207203116</v>
      </c>
      <c r="H22" s="50">
        <f>'2006 emissions'!H17+'2006 emissions'!H45</f>
        <v>0.44687970704724966</v>
      </c>
      <c r="I22" s="16">
        <f>'2006 emissions'!I17+'2006 emissions'!I45</f>
        <v>36.486979187768902</v>
      </c>
      <c r="J22" s="15"/>
      <c r="K22" s="15"/>
      <c r="L22" s="15"/>
    </row>
    <row r="23" spans="1:12" x14ac:dyDescent="0.25">
      <c r="A23" s="30" t="s">
        <v>24</v>
      </c>
      <c r="B23" s="21" t="s">
        <v>65</v>
      </c>
      <c r="C23" s="24" t="s">
        <v>25</v>
      </c>
      <c r="D23" s="24" t="s">
        <v>48</v>
      </c>
      <c r="E23" s="35">
        <f>'2006 emissions'!E18+'2006 emissions'!E46</f>
        <v>0</v>
      </c>
      <c r="F23" s="35">
        <f>'2006 emissions'!F18+'2006 emissions'!F46</f>
        <v>11.022820571602306</v>
      </c>
      <c r="G23" s="35">
        <f>'2006 emissions'!G18+'2006 emissions'!G46</f>
        <v>0</v>
      </c>
      <c r="H23" s="50">
        <f>'2006 emissions'!H18+'2006 emissions'!H46</f>
        <v>0</v>
      </c>
      <c r="I23" s="16">
        <f>'2006 emissions'!I18+'2006 emissions'!I46</f>
        <v>0</v>
      </c>
      <c r="J23" s="15"/>
      <c r="K23" s="15"/>
      <c r="L23" s="15"/>
    </row>
    <row r="24" spans="1:12" x14ac:dyDescent="0.25">
      <c r="A24" s="30" t="s">
        <v>26</v>
      </c>
      <c r="B24" s="21" t="s">
        <v>65</v>
      </c>
      <c r="C24" s="24" t="s">
        <v>27</v>
      </c>
      <c r="D24" s="24" t="s">
        <v>52</v>
      </c>
      <c r="E24" s="35">
        <f>'2006 emissions'!E19+'2006 emissions'!E47</f>
        <v>0</v>
      </c>
      <c r="F24" s="35">
        <f>'2006 emissions'!F19+'2006 emissions'!F47</f>
        <v>373.07078361351887</v>
      </c>
      <c r="G24" s="35">
        <f>'2006 emissions'!G19+'2006 emissions'!G47</f>
        <v>0</v>
      </c>
      <c r="H24" s="50">
        <f>'2006 emissions'!H19+'2006 emissions'!H47</f>
        <v>0</v>
      </c>
      <c r="I24" s="16">
        <f>'2006 emissions'!I19+'2006 emissions'!I47</f>
        <v>0</v>
      </c>
      <c r="J24" s="15"/>
      <c r="K24" s="15"/>
      <c r="L24" s="15"/>
    </row>
    <row r="25" spans="1:12" x14ac:dyDescent="0.25">
      <c r="A25" s="30" t="s">
        <v>28</v>
      </c>
      <c r="B25" s="21" t="s">
        <v>65</v>
      </c>
      <c r="C25" s="24" t="s">
        <v>28</v>
      </c>
      <c r="D25" s="24" t="s">
        <v>48</v>
      </c>
      <c r="E25" s="35">
        <f>'2006 emissions'!E20+'2006 emissions'!E48</f>
        <v>0</v>
      </c>
      <c r="F25" s="35">
        <f>'2006 emissions'!F20+'2006 emissions'!F48</f>
        <v>0.28847707080484231</v>
      </c>
      <c r="G25" s="35">
        <f>'2006 emissions'!G20+'2006 emissions'!G48</f>
        <v>0</v>
      </c>
      <c r="H25" s="50">
        <f>'2006 emissions'!H20+'2006 emissions'!H48</f>
        <v>0</v>
      </c>
      <c r="I25" s="16">
        <f>'2006 emissions'!I20+'2006 emissions'!I48</f>
        <v>0</v>
      </c>
      <c r="J25" s="15"/>
      <c r="K25" s="15"/>
      <c r="L25" s="15"/>
    </row>
    <row r="26" spans="1:12" x14ac:dyDescent="0.25">
      <c r="A26" s="30" t="s">
        <v>29</v>
      </c>
      <c r="B26" s="21" t="s">
        <v>65</v>
      </c>
      <c r="C26" s="24" t="s">
        <v>30</v>
      </c>
      <c r="D26" s="24" t="s">
        <v>49</v>
      </c>
      <c r="E26" s="35">
        <f>'2006 emissions'!E21+'2006 emissions'!E49</f>
        <v>0</v>
      </c>
      <c r="F26" s="35">
        <f>'2006 emissions'!F21+'2006 emissions'!F49</f>
        <v>32.614108297199337</v>
      </c>
      <c r="G26" s="35">
        <f>'2006 emissions'!G21+'2006 emissions'!G49</f>
        <v>0</v>
      </c>
      <c r="H26" s="50">
        <f>'2006 emissions'!H21+'2006 emissions'!H49</f>
        <v>0</v>
      </c>
      <c r="I26" s="16">
        <f>'2006 emissions'!I21+'2006 emissions'!I49</f>
        <v>0</v>
      </c>
      <c r="J26" s="15"/>
      <c r="K26" s="15"/>
      <c r="L26" s="15"/>
    </row>
    <row r="27" spans="1:12" x14ac:dyDescent="0.25">
      <c r="A27" s="30" t="s">
        <v>31</v>
      </c>
      <c r="B27" s="21" t="s">
        <v>65</v>
      </c>
      <c r="C27" s="24" t="s">
        <v>32</v>
      </c>
      <c r="D27" s="24" t="s">
        <v>49</v>
      </c>
      <c r="E27" s="35">
        <f>'2006 emissions'!E22+'2006 emissions'!E50</f>
        <v>0</v>
      </c>
      <c r="F27" s="35">
        <f>'2006 emissions'!F22+'2006 emissions'!F50</f>
        <v>30.912746690236929</v>
      </c>
      <c r="G27" s="35">
        <f>'2006 emissions'!G22+'2006 emissions'!G50</f>
        <v>0</v>
      </c>
      <c r="H27" s="50">
        <f>'2006 emissions'!H22+'2006 emissions'!H50</f>
        <v>0</v>
      </c>
      <c r="I27" s="16">
        <f>'2006 emissions'!I22+'2006 emissions'!I50</f>
        <v>0</v>
      </c>
      <c r="J27" s="15"/>
      <c r="K27" s="15"/>
      <c r="L27" s="15"/>
    </row>
    <row r="28" spans="1:12" x14ac:dyDescent="0.25">
      <c r="A28" s="30" t="s">
        <v>33</v>
      </c>
      <c r="B28" s="21" t="s">
        <v>65</v>
      </c>
      <c r="C28" s="24" t="s">
        <v>34</v>
      </c>
      <c r="D28" s="24" t="s">
        <v>49</v>
      </c>
      <c r="E28" s="35">
        <f>'2006 emissions'!E23+'2006 emissions'!E51</f>
        <v>4.5463306551903759</v>
      </c>
      <c r="F28" s="35">
        <f>'2006 emissions'!F23+'2006 emissions'!F51</f>
        <v>767.61335366348192</v>
      </c>
      <c r="G28" s="35">
        <f>'2006 emissions'!G23+'2006 emissions'!G51</f>
        <v>3.818917750359915</v>
      </c>
      <c r="H28" s="50">
        <f>'2006 emissions'!H23+'2006 emissions'!H51</f>
        <v>0</v>
      </c>
      <c r="I28" s="16">
        <f>'2006 emissions'!I23+'2006 emissions'!I51</f>
        <v>0.34552112979446864</v>
      </c>
      <c r="J28" s="15"/>
      <c r="K28" s="15"/>
      <c r="L28" s="15"/>
    </row>
    <row r="29" spans="1:12" x14ac:dyDescent="0.25">
      <c r="A29" s="30" t="s">
        <v>35</v>
      </c>
      <c r="B29" s="21" t="s">
        <v>65</v>
      </c>
      <c r="C29" s="24" t="s">
        <v>35</v>
      </c>
      <c r="D29" s="24" t="s">
        <v>49</v>
      </c>
      <c r="E29" s="35">
        <f>'2006 emissions'!E24+'2006 emissions'!E52</f>
        <v>3.5379714242859046E-3</v>
      </c>
      <c r="F29" s="35">
        <f>'2006 emissions'!F24+'2006 emissions'!F52</f>
        <v>0</v>
      </c>
      <c r="G29" s="35">
        <f>'2006 emissions'!G24+'2006 emissions'!G52</f>
        <v>1.9250726867438006E-2</v>
      </c>
      <c r="H29" s="50">
        <f>'2006 emissions'!H24+'2006 emissions'!H52</f>
        <v>0</v>
      </c>
      <c r="I29" s="16">
        <f>'2006 emissions'!I24+'2006 emissions'!I52</f>
        <v>0</v>
      </c>
      <c r="J29" s="15"/>
      <c r="K29" s="15"/>
      <c r="L29" s="15"/>
    </row>
    <row r="30" spans="1:12" x14ac:dyDescent="0.25">
      <c r="A30" s="30" t="s">
        <v>35</v>
      </c>
      <c r="B30" s="21" t="s">
        <v>65</v>
      </c>
      <c r="C30" s="24" t="s">
        <v>36</v>
      </c>
      <c r="D30" s="24" t="s">
        <v>47</v>
      </c>
      <c r="E30" s="35">
        <f>'2006 emissions'!E25+'2006 emissions'!E53</f>
        <v>6.4181358419914097E-2</v>
      </c>
      <c r="F30" s="35">
        <f>'2006 emissions'!F25+'2006 emissions'!F53</f>
        <v>0</v>
      </c>
      <c r="G30" s="35">
        <f>'2006 emissions'!G25+'2006 emissions'!G53</f>
        <v>0.34922209728482662</v>
      </c>
      <c r="H30" s="50">
        <f>'2006 emissions'!H25+'2006 emissions'!H53</f>
        <v>0</v>
      </c>
      <c r="I30" s="16">
        <f>'2006 emissions'!I25+'2006 emissions'!I53</f>
        <v>0</v>
      </c>
      <c r="J30" s="15"/>
      <c r="K30" s="15"/>
      <c r="L30" s="15"/>
    </row>
    <row r="31" spans="1:12" x14ac:dyDescent="0.25">
      <c r="A31" s="30" t="s">
        <v>37</v>
      </c>
      <c r="B31" s="21" t="s">
        <v>65</v>
      </c>
      <c r="C31" s="24" t="s">
        <v>38</v>
      </c>
      <c r="D31" s="24" t="s">
        <v>50</v>
      </c>
      <c r="E31" s="35">
        <f>'2006 emissions'!E26+'2006 emissions'!E54</f>
        <v>0.20184357555350391</v>
      </c>
      <c r="F31" s="35">
        <f>'2006 emissions'!F26+'2006 emissions'!F54</f>
        <v>0</v>
      </c>
      <c r="G31" s="35">
        <f>'2006 emissions'!G26+'2006 emissions'!G54</f>
        <v>1.0982665140411239</v>
      </c>
      <c r="H31" s="50">
        <f>'2006 emissions'!H26+'2006 emissions'!H54</f>
        <v>0</v>
      </c>
      <c r="I31" s="16">
        <f>'2006 emissions'!I26+'2006 emissions'!I54</f>
        <v>0</v>
      </c>
      <c r="J31" s="15"/>
      <c r="K31" s="15"/>
      <c r="L31" s="15"/>
    </row>
    <row r="32" spans="1:12" x14ac:dyDescent="0.25">
      <c r="A32" s="30" t="s">
        <v>39</v>
      </c>
      <c r="B32" s="21" t="s">
        <v>65</v>
      </c>
      <c r="C32" s="24" t="s">
        <v>40</v>
      </c>
      <c r="D32" s="24" t="s">
        <v>48</v>
      </c>
      <c r="E32" s="35">
        <f>'2006 emissions'!E27+'2006 emissions'!E55</f>
        <v>0</v>
      </c>
      <c r="F32" s="35">
        <f>'2006 emissions'!F27+'2006 emissions'!F55</f>
        <v>537.7890000000001</v>
      </c>
      <c r="G32" s="35">
        <f>'2006 emissions'!G27+'2006 emissions'!G55</f>
        <v>0</v>
      </c>
      <c r="H32" s="50">
        <f>'2006 emissions'!H27+'2006 emissions'!H55</f>
        <v>0</v>
      </c>
      <c r="I32" s="16">
        <f>'2006 emissions'!I27+'2006 emissions'!I55</f>
        <v>0</v>
      </c>
      <c r="J32" s="15"/>
      <c r="K32" s="15"/>
      <c r="L32" s="15"/>
    </row>
    <row r="33" spans="1:12" ht="15.75" thickBot="1" x14ac:dyDescent="0.3">
      <c r="A33" s="55" t="s">
        <v>41</v>
      </c>
      <c r="B33" s="56" t="s">
        <v>65</v>
      </c>
      <c r="C33" s="57" t="s">
        <v>42</v>
      </c>
      <c r="D33" s="57" t="s">
        <v>52</v>
      </c>
      <c r="E33" s="58">
        <f>'2006 emissions'!E28+'2006 emissions'!E56</f>
        <v>0</v>
      </c>
      <c r="F33" s="58">
        <f>'2006 emissions'!F28+'2006 emissions'!F56</f>
        <v>5556.827449315073</v>
      </c>
      <c r="G33" s="58">
        <f>'2006 emissions'!G28+'2006 emissions'!G56</f>
        <v>0</v>
      </c>
      <c r="H33" s="59">
        <f>'2006 emissions'!H28+'2006 emissions'!H56</f>
        <v>0</v>
      </c>
      <c r="I33" s="60">
        <f>'2006 emissions'!I28+'2006 emissions'!I56</f>
        <v>0</v>
      </c>
      <c r="J33" s="15"/>
      <c r="K33" s="15"/>
      <c r="L33" s="15"/>
    </row>
    <row r="34" spans="1:12" x14ac:dyDescent="0.25">
      <c r="A34" s="46"/>
      <c r="B34" s="33"/>
      <c r="C34" s="34"/>
      <c r="D34" s="26" t="s">
        <v>61</v>
      </c>
      <c r="E34" s="52">
        <f>SUM(E11:E33)</f>
        <v>1648.1052826497719</v>
      </c>
      <c r="F34" s="52">
        <f>SUM(F11:F33)</f>
        <v>11010.112546612459</v>
      </c>
      <c r="G34" s="52">
        <f t="shared" ref="G34:I34" si="0">SUM(G11:G33)</f>
        <v>1384.6371204604784</v>
      </c>
      <c r="H34" s="53">
        <f t="shared" si="0"/>
        <v>46.45414707679209</v>
      </c>
      <c r="I34" s="54">
        <f t="shared" si="0"/>
        <v>91.480345300461664</v>
      </c>
      <c r="J34" s="15"/>
      <c r="K34" s="15"/>
      <c r="L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 x14ac:dyDescent="0.3">
      <c r="A37" s="63" t="s">
        <v>66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5.75" thickBot="1" x14ac:dyDescent="0.3">
      <c r="A38" s="20" t="s">
        <v>43</v>
      </c>
      <c r="B38" s="20" t="s">
        <v>44</v>
      </c>
      <c r="C38" s="23" t="s">
        <v>45</v>
      </c>
      <c r="D38" s="23" t="s">
        <v>53</v>
      </c>
      <c r="E38" s="44" t="s">
        <v>55</v>
      </c>
      <c r="F38" s="44" t="s">
        <v>56</v>
      </c>
      <c r="G38" s="44" t="s">
        <v>57</v>
      </c>
      <c r="H38" s="44" t="s">
        <v>58</v>
      </c>
      <c r="I38" s="45" t="s">
        <v>59</v>
      </c>
    </row>
    <row r="39" spans="1:12" x14ac:dyDescent="0.25">
      <c r="A39" s="18" t="s">
        <v>0</v>
      </c>
      <c r="B39" s="21" t="s">
        <v>65</v>
      </c>
      <c r="C39" s="24" t="s">
        <v>2</v>
      </c>
      <c r="D39" s="24" t="s">
        <v>51</v>
      </c>
      <c r="E39" s="35">
        <f t="shared" ref="E39:I41" si="1">E11*$D$6</f>
        <v>0</v>
      </c>
      <c r="F39" s="35">
        <f t="shared" si="1"/>
        <v>2464.3545573764968</v>
      </c>
      <c r="G39" s="35">
        <f t="shared" si="1"/>
        <v>0</v>
      </c>
      <c r="H39" s="35">
        <f t="shared" si="1"/>
        <v>0</v>
      </c>
      <c r="I39" s="49">
        <f t="shared" si="1"/>
        <v>0</v>
      </c>
    </row>
    <row r="40" spans="1:12" x14ac:dyDescent="0.25">
      <c r="A40" s="19" t="s">
        <v>4</v>
      </c>
      <c r="B40" s="21" t="s">
        <v>65</v>
      </c>
      <c r="C40" s="24" t="s">
        <v>5</v>
      </c>
      <c r="D40" s="24" t="s">
        <v>46</v>
      </c>
      <c r="E40" s="35">
        <f t="shared" si="1"/>
        <v>0</v>
      </c>
      <c r="F40" s="35">
        <f t="shared" si="1"/>
        <v>4354.3631603317044</v>
      </c>
      <c r="G40" s="35">
        <f t="shared" si="1"/>
        <v>0</v>
      </c>
      <c r="H40" s="35">
        <f t="shared" si="1"/>
        <v>0</v>
      </c>
      <c r="I40" s="49">
        <f t="shared" si="1"/>
        <v>0</v>
      </c>
    </row>
    <row r="41" spans="1:12" x14ac:dyDescent="0.25">
      <c r="A41" s="19" t="s">
        <v>6</v>
      </c>
      <c r="B41" s="21" t="s">
        <v>65</v>
      </c>
      <c r="C41" s="24" t="s">
        <v>7</v>
      </c>
      <c r="D41" s="24" t="s">
        <v>46</v>
      </c>
      <c r="E41" s="35">
        <f t="shared" si="1"/>
        <v>0</v>
      </c>
      <c r="F41" s="35">
        <f t="shared" si="1"/>
        <v>558.00886948992979</v>
      </c>
      <c r="G41" s="35">
        <f t="shared" si="1"/>
        <v>0</v>
      </c>
      <c r="H41" s="35">
        <f t="shared" si="1"/>
        <v>0</v>
      </c>
      <c r="I41" s="49">
        <f t="shared" si="1"/>
        <v>0</v>
      </c>
    </row>
    <row r="42" spans="1:12" x14ac:dyDescent="0.25">
      <c r="A42" s="19" t="s">
        <v>8</v>
      </c>
      <c r="B42" s="21" t="s">
        <v>65</v>
      </c>
      <c r="C42" s="24" t="s">
        <v>9</v>
      </c>
      <c r="D42" s="24" t="s">
        <v>47</v>
      </c>
      <c r="E42" s="35">
        <f t="shared" ref="E42:I43" si="2">E14*$C$6</f>
        <v>0</v>
      </c>
      <c r="F42" s="35">
        <f t="shared" si="2"/>
        <v>29.818629803887898</v>
      </c>
      <c r="G42" s="35">
        <f t="shared" si="2"/>
        <v>0</v>
      </c>
      <c r="H42" s="35">
        <f t="shared" si="2"/>
        <v>0</v>
      </c>
      <c r="I42" s="49">
        <f t="shared" si="2"/>
        <v>0</v>
      </c>
    </row>
    <row r="43" spans="1:12" x14ac:dyDescent="0.25">
      <c r="A43" s="19" t="s">
        <v>8</v>
      </c>
      <c r="B43" s="21" t="s">
        <v>65</v>
      </c>
      <c r="C43" s="24" t="s">
        <v>10</v>
      </c>
      <c r="D43" s="24" t="s">
        <v>47</v>
      </c>
      <c r="E43" s="35">
        <f t="shared" si="2"/>
        <v>0</v>
      </c>
      <c r="F43" s="35">
        <f t="shared" si="2"/>
        <v>4.6065576782742399</v>
      </c>
      <c r="G43" s="35">
        <f t="shared" si="2"/>
        <v>0</v>
      </c>
      <c r="H43" s="35">
        <f t="shared" si="2"/>
        <v>0</v>
      </c>
      <c r="I43" s="49">
        <f t="shared" si="2"/>
        <v>0</v>
      </c>
    </row>
    <row r="44" spans="1:12" x14ac:dyDescent="0.25">
      <c r="A44" s="19" t="s">
        <v>11</v>
      </c>
      <c r="B44" s="21" t="s">
        <v>65</v>
      </c>
      <c r="C44" s="24" t="s">
        <v>12</v>
      </c>
      <c r="D44" s="24" t="s">
        <v>49</v>
      </c>
      <c r="E44" s="35"/>
      <c r="F44" s="35"/>
      <c r="G44" s="35"/>
      <c r="H44" s="35"/>
      <c r="I44" s="49"/>
    </row>
    <row r="45" spans="1:12" x14ac:dyDescent="0.25">
      <c r="A45" s="19" t="s">
        <v>13</v>
      </c>
      <c r="B45" s="21" t="s">
        <v>65</v>
      </c>
      <c r="C45" s="24" t="s">
        <v>13</v>
      </c>
      <c r="D45" s="24" t="s">
        <v>46</v>
      </c>
      <c r="E45" s="35">
        <f t="shared" ref="E45:I47" si="3">E17*$D$6</f>
        <v>261.02215819936924</v>
      </c>
      <c r="F45" s="35">
        <f t="shared" si="3"/>
        <v>14.91149711897021</v>
      </c>
      <c r="G45" s="35">
        <f t="shared" si="3"/>
        <v>221.81652955168573</v>
      </c>
      <c r="H45" s="35">
        <f t="shared" si="3"/>
        <v>1.7153979116467006</v>
      </c>
      <c r="I45" s="49">
        <f t="shared" si="3"/>
        <v>20.564234417302071</v>
      </c>
    </row>
    <row r="46" spans="1:12" x14ac:dyDescent="0.25">
      <c r="A46" s="19" t="s">
        <v>14</v>
      </c>
      <c r="B46" s="21" t="s">
        <v>65</v>
      </c>
      <c r="C46" s="24" t="s">
        <v>15</v>
      </c>
      <c r="D46" s="24" t="s">
        <v>46</v>
      </c>
      <c r="E46" s="35">
        <f t="shared" si="3"/>
        <v>41.970491333615357</v>
      </c>
      <c r="F46" s="35">
        <f t="shared" si="3"/>
        <v>10.133608952502072</v>
      </c>
      <c r="G46" s="35">
        <f t="shared" si="3"/>
        <v>15.199151091994707</v>
      </c>
      <c r="H46" s="35">
        <f t="shared" si="3"/>
        <v>2.1591380609146442E-2</v>
      </c>
      <c r="I46" s="49">
        <f t="shared" si="3"/>
        <v>0.19806623146395638</v>
      </c>
    </row>
    <row r="47" spans="1:12" x14ac:dyDescent="0.25">
      <c r="A47" s="19" t="s">
        <v>16</v>
      </c>
      <c r="B47" s="21" t="s">
        <v>65</v>
      </c>
      <c r="C47" s="24" t="s">
        <v>17</v>
      </c>
      <c r="D47" s="24" t="s">
        <v>46</v>
      </c>
      <c r="E47" s="35">
        <f t="shared" si="3"/>
        <v>105.67995610518092</v>
      </c>
      <c r="F47" s="35">
        <f t="shared" si="3"/>
        <v>9.7751772385120219</v>
      </c>
      <c r="G47" s="35">
        <f t="shared" si="3"/>
        <v>42.490747736605599</v>
      </c>
      <c r="H47" s="35">
        <f t="shared" si="3"/>
        <v>8.755153429693193</v>
      </c>
      <c r="I47" s="49">
        <f t="shared" si="3"/>
        <v>8.7414432842553573</v>
      </c>
    </row>
    <row r="48" spans="1:12" x14ac:dyDescent="0.25">
      <c r="A48" s="19" t="s">
        <v>18</v>
      </c>
      <c r="B48" s="21" t="s">
        <v>65</v>
      </c>
      <c r="C48" s="24" t="s">
        <v>19</v>
      </c>
      <c r="D48" s="24" t="s">
        <v>47</v>
      </c>
      <c r="E48" s="35">
        <f>E20*$C$6</f>
        <v>1168.6660075547459</v>
      </c>
      <c r="F48" s="35">
        <f>F20*$C$6</f>
        <v>101.5184119497293</v>
      </c>
      <c r="G48" s="35">
        <f>G20*$C$6</f>
        <v>441.20340958132897</v>
      </c>
      <c r="H48" s="35">
        <f>H20*$C$6</f>
        <v>88.429429662260219</v>
      </c>
      <c r="I48" s="49">
        <f>I20*$C$6</f>
        <v>86.530178430260904</v>
      </c>
    </row>
    <row r="49" spans="1:12" x14ac:dyDescent="0.25">
      <c r="A49" s="19" t="s">
        <v>20</v>
      </c>
      <c r="B49" s="21" t="s">
        <v>65</v>
      </c>
      <c r="C49" s="24" t="s">
        <v>21</v>
      </c>
      <c r="D49" s="24" t="s">
        <v>49</v>
      </c>
      <c r="E49" s="35"/>
      <c r="F49" s="35"/>
      <c r="G49" s="35"/>
      <c r="H49" s="35"/>
      <c r="I49" s="49"/>
    </row>
    <row r="50" spans="1:12" x14ac:dyDescent="0.25">
      <c r="A50" s="19" t="s">
        <v>22</v>
      </c>
      <c r="B50" s="21" t="s">
        <v>65</v>
      </c>
      <c r="C50" s="24" t="s">
        <v>23</v>
      </c>
      <c r="D50" s="24" t="s">
        <v>52</v>
      </c>
      <c r="E50" s="35">
        <f>E22*$B$6</f>
        <v>2513.8183386547371</v>
      </c>
      <c r="F50" s="35">
        <f>F22*$B$6</f>
        <v>775.67511619281697</v>
      </c>
      <c r="G50" s="35">
        <f>G22*$B$6</f>
        <v>2901.7689621885397</v>
      </c>
      <c r="H50" s="35">
        <f>H22*$B$6</f>
        <v>1.3286150700893751</v>
      </c>
      <c r="I50" s="49">
        <f>I22*$B$6</f>
        <v>108.47919394509795</v>
      </c>
    </row>
    <row r="51" spans="1:12" x14ac:dyDescent="0.25">
      <c r="A51" s="19" t="s">
        <v>24</v>
      </c>
      <c r="B51" s="21" t="s">
        <v>65</v>
      </c>
      <c r="C51" s="24" t="s">
        <v>25</v>
      </c>
      <c r="D51" s="24" t="s">
        <v>48</v>
      </c>
      <c r="E51" s="35"/>
      <c r="F51" s="35"/>
      <c r="G51" s="35"/>
      <c r="H51" s="35"/>
      <c r="I51" s="49"/>
    </row>
    <row r="52" spans="1:12" x14ac:dyDescent="0.25">
      <c r="A52" s="19" t="s">
        <v>26</v>
      </c>
      <c r="B52" s="21" t="s">
        <v>65</v>
      </c>
      <c r="C52" s="24" t="s">
        <v>27</v>
      </c>
      <c r="D52" s="24" t="s">
        <v>52</v>
      </c>
      <c r="E52" s="35">
        <f>E24*$B$6</f>
        <v>0</v>
      </c>
      <c r="F52" s="35">
        <f>F24*$B$6</f>
        <v>1109.1742531655514</v>
      </c>
      <c r="G52" s="35">
        <f>G24*$B$6</f>
        <v>0</v>
      </c>
      <c r="H52" s="35">
        <f>H24*$B$6</f>
        <v>0</v>
      </c>
      <c r="I52" s="49">
        <f>I24*$B$6</f>
        <v>0</v>
      </c>
    </row>
    <row r="53" spans="1:12" x14ac:dyDescent="0.25">
      <c r="A53" s="19" t="s">
        <v>28</v>
      </c>
      <c r="B53" s="21" t="s">
        <v>65</v>
      </c>
      <c r="C53" s="24" t="s">
        <v>28</v>
      </c>
      <c r="D53" s="24" t="s">
        <v>48</v>
      </c>
      <c r="E53" s="35"/>
      <c r="F53" s="35"/>
      <c r="G53" s="35"/>
      <c r="H53" s="35"/>
      <c r="I53" s="49"/>
    </row>
    <row r="54" spans="1:12" x14ac:dyDescent="0.25">
      <c r="A54" s="19" t="s">
        <v>29</v>
      </c>
      <c r="B54" s="21" t="s">
        <v>65</v>
      </c>
      <c r="C54" s="24" t="s">
        <v>30</v>
      </c>
      <c r="D54" s="24" t="s">
        <v>49</v>
      </c>
      <c r="E54" s="35"/>
      <c r="F54" s="35"/>
      <c r="G54" s="35"/>
      <c r="H54" s="35"/>
      <c r="I54" s="49"/>
    </row>
    <row r="55" spans="1:12" x14ac:dyDescent="0.25">
      <c r="A55" s="19" t="s">
        <v>31</v>
      </c>
      <c r="B55" s="21" t="s">
        <v>65</v>
      </c>
      <c r="C55" s="24" t="s">
        <v>32</v>
      </c>
      <c r="D55" s="24" t="s">
        <v>49</v>
      </c>
      <c r="E55" s="35"/>
      <c r="F55" s="35"/>
      <c r="G55" s="35"/>
      <c r="H55" s="35"/>
      <c r="I55" s="49"/>
    </row>
    <row r="56" spans="1:12" x14ac:dyDescent="0.25">
      <c r="A56" s="19" t="s">
        <v>33</v>
      </c>
      <c r="B56" s="21" t="s">
        <v>65</v>
      </c>
      <c r="C56" s="24" t="s">
        <v>34</v>
      </c>
      <c r="D56" s="24" t="s">
        <v>49</v>
      </c>
      <c r="E56" s="35"/>
      <c r="F56" s="35"/>
      <c r="G56" s="35"/>
      <c r="H56" s="35"/>
      <c r="I56" s="49"/>
    </row>
    <row r="57" spans="1:12" x14ac:dyDescent="0.25">
      <c r="A57" s="19" t="s">
        <v>35</v>
      </c>
      <c r="B57" s="21" t="s">
        <v>65</v>
      </c>
      <c r="C57" s="24" t="s">
        <v>35</v>
      </c>
      <c r="D57" s="24" t="s">
        <v>49</v>
      </c>
      <c r="E57" s="35"/>
      <c r="F57" s="35"/>
      <c r="G57" s="35"/>
      <c r="H57" s="35"/>
      <c r="I57" s="49"/>
    </row>
    <row r="58" spans="1:12" x14ac:dyDescent="0.25">
      <c r="A58" s="19" t="s">
        <v>35</v>
      </c>
      <c r="B58" s="21" t="s">
        <v>65</v>
      </c>
      <c r="C58" s="24" t="s">
        <v>36</v>
      </c>
      <c r="D58" s="24" t="s">
        <v>47</v>
      </c>
      <c r="E58" s="35">
        <f>E30*$C$6</f>
        <v>0.13753148232838736</v>
      </c>
      <c r="F58" s="35">
        <f>F30*$C$6</f>
        <v>0</v>
      </c>
      <c r="G58" s="35">
        <f>G30*$C$6</f>
        <v>0.74833306561034274</v>
      </c>
      <c r="H58" s="35">
        <f>H30*$C$6</f>
        <v>0</v>
      </c>
      <c r="I58" s="49">
        <f>I30*$C$6</f>
        <v>0</v>
      </c>
    </row>
    <row r="59" spans="1:12" x14ac:dyDescent="0.25">
      <c r="A59" s="19" t="s">
        <v>37</v>
      </c>
      <c r="B59" s="21" t="s">
        <v>65</v>
      </c>
      <c r="C59" s="24" t="s">
        <v>38</v>
      </c>
      <c r="D59" s="24" t="s">
        <v>50</v>
      </c>
      <c r="E59" s="35"/>
      <c r="F59" s="35"/>
      <c r="G59" s="35"/>
      <c r="H59" s="35"/>
      <c r="I59" s="49"/>
    </row>
    <row r="60" spans="1:12" x14ac:dyDescent="0.25">
      <c r="A60" s="19" t="s">
        <v>39</v>
      </c>
      <c r="B60" s="21" t="s">
        <v>65</v>
      </c>
      <c r="C60" s="24" t="s">
        <v>40</v>
      </c>
      <c r="D60" s="24" t="s">
        <v>48</v>
      </c>
      <c r="E60" s="35"/>
      <c r="F60" s="35"/>
      <c r="G60" s="35"/>
      <c r="H60" s="35"/>
      <c r="I60" s="49"/>
    </row>
    <row r="61" spans="1:12" ht="15.75" thickBot="1" x14ac:dyDescent="0.3">
      <c r="A61" s="65" t="s">
        <v>41</v>
      </c>
      <c r="B61" s="56" t="s">
        <v>65</v>
      </c>
      <c r="C61" s="57" t="s">
        <v>42</v>
      </c>
      <c r="D61" s="57" t="s">
        <v>52</v>
      </c>
      <c r="E61" s="58">
        <f>E33*$B$6</f>
        <v>0</v>
      </c>
      <c r="F61" s="58">
        <f>F33*$B$6</f>
        <v>16520.966547862732</v>
      </c>
      <c r="G61" s="58">
        <f>G33*$B$6</f>
        <v>0</v>
      </c>
      <c r="H61" s="58">
        <f>H33*$B$6</f>
        <v>0</v>
      </c>
      <c r="I61" s="60">
        <f>I33*$B$6</f>
        <v>0</v>
      </c>
    </row>
    <row r="62" spans="1:12" x14ac:dyDescent="0.25">
      <c r="A62" s="46"/>
      <c r="B62" s="64"/>
      <c r="C62" s="34"/>
      <c r="D62" s="36" t="s">
        <v>61</v>
      </c>
      <c r="E62" s="35">
        <f>SUM(E39:E61)</f>
        <v>4091.2944833299771</v>
      </c>
      <c r="F62" s="35">
        <f t="shared" ref="F62:I62" si="4">SUM(F39:F61)</f>
        <v>25953.306387161108</v>
      </c>
      <c r="G62" s="35">
        <f t="shared" si="4"/>
        <v>3623.2271332157652</v>
      </c>
      <c r="H62" s="35">
        <f t="shared" si="4"/>
        <v>100.25018745429863</v>
      </c>
      <c r="I62" s="49">
        <f t="shared" si="4"/>
        <v>224.51311630838023</v>
      </c>
    </row>
    <row r="63" spans="1:12" x14ac:dyDescent="0.25">
      <c r="A63" s="43"/>
      <c r="B63" s="43"/>
      <c r="C63" s="43"/>
      <c r="D63" s="8"/>
      <c r="E63" s="42"/>
      <c r="F63" s="42"/>
      <c r="G63" s="42"/>
      <c r="H63" s="42"/>
      <c r="I63" s="42"/>
    </row>
    <row r="64" spans="1:1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2006 emissions</vt:lpstr>
      <vt:lpstr>2012 emissions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Oswald</dc:creator>
  <cp:lastModifiedBy> Patrick Barickman</cp:lastModifiedBy>
  <dcterms:created xsi:type="dcterms:W3CDTF">2013-10-09T19:37:31Z</dcterms:created>
  <dcterms:modified xsi:type="dcterms:W3CDTF">2013-12-20T20:25:36Z</dcterms:modified>
</cp:coreProperties>
</file>